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4875" windowWidth="27750" windowHeight="8385" tabRatio="946"/>
  </bookViews>
  <sheets>
    <sheet name="Stavba" sheetId="1" r:id="rId1"/>
    <sheet name="SO 01 1605-002 KL" sheetId="2" r:id="rId2"/>
    <sheet name="SO 01 1605-002 Rek" sheetId="3" r:id="rId3"/>
    <sheet name="SO 01 1605-002 Pol" sheetId="4" r:id="rId4"/>
    <sheet name="SO 02 1605-002 KL" sheetId="5" r:id="rId5"/>
    <sheet name="SO 02 1605-002 Rek" sheetId="6" r:id="rId6"/>
    <sheet name="SO 02 1605-002 Pol" sheetId="7" r:id="rId7"/>
    <sheet name="SO 03 1605-002 KL" sheetId="8" r:id="rId8"/>
    <sheet name="SO 03 1605-002 Rek" sheetId="9" r:id="rId9"/>
    <sheet name="SO 03 1605-002 Pol" sheetId="10" r:id="rId10"/>
    <sheet name="SO 04 1605-002 KL" sheetId="11" r:id="rId11"/>
    <sheet name="SO 04 1605-002 Rek" sheetId="12" r:id="rId12"/>
    <sheet name="SO 04 1605-002 Pol" sheetId="13" r:id="rId13"/>
    <sheet name="SO 05 1605-002 KL" sheetId="14" r:id="rId14"/>
    <sheet name="SO 05 1605-002 Rek" sheetId="15" r:id="rId15"/>
    <sheet name="SO 05 1605-002 Pol" sheetId="16" r:id="rId16"/>
  </sheets>
  <definedNames>
    <definedName name="CelkemObjekty" localSheetId="0">Stavba!$F$35</definedName>
    <definedName name="CisloStavby" localSheetId="0">Stavba!$D$5</definedName>
    <definedName name="dadresa" localSheetId="0">Stavba!$D$8</definedName>
    <definedName name="DIČ" localSheetId="0">Stavba!$K$8</definedName>
    <definedName name="dmisto" localSheetId="0">Stavba!$D$9</definedName>
    <definedName name="dpsc" localSheetId="0">Stavba!$C$9</definedName>
    <definedName name="IČO" localSheetId="0">Stavba!$K$7</definedName>
    <definedName name="NazevObjektu" localSheetId="0">Stavba!$C$29</definedName>
    <definedName name="NazevStavby" localSheetId="0">Stavba!$E$5</definedName>
    <definedName name="_xlnm.Print_Titles" localSheetId="3">'SO 01 1605-002 Pol'!$1:$6</definedName>
    <definedName name="_xlnm.Print_Titles" localSheetId="2">'SO 01 1605-002 Rek'!$1:$6</definedName>
    <definedName name="_xlnm.Print_Titles" localSheetId="6">'SO 02 1605-002 Pol'!$1:$6</definedName>
    <definedName name="_xlnm.Print_Titles" localSheetId="5">'SO 02 1605-002 Rek'!$1:$6</definedName>
    <definedName name="_xlnm.Print_Titles" localSheetId="9">'SO 03 1605-002 Pol'!$1:$6</definedName>
    <definedName name="_xlnm.Print_Titles" localSheetId="8">'SO 03 1605-002 Rek'!$1:$6</definedName>
    <definedName name="_xlnm.Print_Titles" localSheetId="12">'SO 04 1605-002 Pol'!$1:$6</definedName>
    <definedName name="_xlnm.Print_Titles" localSheetId="11">'SO 04 1605-002 Rek'!$1:$6</definedName>
    <definedName name="_xlnm.Print_Titles" localSheetId="15">'SO 05 1605-002 Pol'!$1:$6</definedName>
    <definedName name="_xlnm.Print_Titles" localSheetId="14">'SO 05 1605-002 Rek'!$1:$6</definedName>
    <definedName name="Objednatel" localSheetId="0">Stavba!$D$11</definedName>
    <definedName name="Objekt" localSheetId="0">Stavba!$B$29</definedName>
    <definedName name="_xlnm.Print_Area" localSheetId="1">'SO 01 1605-002 KL'!$A$1:$G$35</definedName>
    <definedName name="_xlnm.Print_Area" localSheetId="3">'SO 01 1605-002 Pol'!$A$1:$K$859</definedName>
    <definedName name="_xlnm.Print_Area" localSheetId="2">'SO 01 1605-002 Rek'!$A$1:$I$48</definedName>
    <definedName name="_xlnm.Print_Area" localSheetId="4">'SO 02 1605-002 KL'!$A$1:$G$45</definedName>
    <definedName name="_xlnm.Print_Area" localSheetId="6">'SO 02 1605-002 Pol'!$A$1:$K$346</definedName>
    <definedName name="_xlnm.Print_Area" localSheetId="5">'SO 02 1605-002 Rek'!$A$1:$I$45</definedName>
    <definedName name="_xlnm.Print_Area" localSheetId="7">'SO 03 1605-002 KL'!$A$1:$G$45</definedName>
    <definedName name="_xlnm.Print_Area" localSheetId="9">'SO 03 1605-002 Pol'!$A$1:$K$300</definedName>
    <definedName name="_xlnm.Print_Area" localSheetId="8">'SO 03 1605-002 Rek'!$A$1:$I$39</definedName>
    <definedName name="_xlnm.Print_Area" localSheetId="10">'SO 04 1605-002 KL'!$A$1:$G$45</definedName>
    <definedName name="_xlnm.Print_Area" localSheetId="12">'SO 04 1605-002 Pol'!$A$1:$K$237</definedName>
    <definedName name="_xlnm.Print_Area" localSheetId="11">'SO 04 1605-002 Rek'!$A$1:$I$35</definedName>
    <definedName name="_xlnm.Print_Area" localSheetId="13">'SO 05 1605-002 KL'!$A$1:$G$45</definedName>
    <definedName name="_xlnm.Print_Area" localSheetId="15">'SO 05 1605-002 Pol'!$A$1:$K$379</definedName>
    <definedName name="_xlnm.Print_Area" localSheetId="14">'SO 05 1605-002 Rek'!$A$1:$I$45</definedName>
    <definedName name="_xlnm.Print_Area" localSheetId="0">Stavba!$B$1:$J$97</definedName>
    <definedName name="odic" localSheetId="0">Stavba!$K$12</definedName>
    <definedName name="oico" localSheetId="0">Stavba!$K$11</definedName>
    <definedName name="omisto" localSheetId="0">Stavba!$D$13</definedName>
    <definedName name="onazev" localSheetId="0">Stavba!$D$12</definedName>
    <definedName name="opsc" localSheetId="0">Stavba!$C$13</definedName>
    <definedName name="SazbaDPH1" localSheetId="0">Stavba!$D$19</definedName>
    <definedName name="SazbaDPH2" localSheetId="0">Stavba!$D$21</definedName>
    <definedName name="solver_lin" localSheetId="3" hidden="1">0</definedName>
    <definedName name="solver_lin" localSheetId="6" hidden="1">0</definedName>
    <definedName name="solver_lin" localSheetId="9" hidden="1">0</definedName>
    <definedName name="solver_lin" localSheetId="12" hidden="1">0</definedName>
    <definedName name="solver_lin" localSheetId="15" hidden="1">0</definedName>
    <definedName name="solver_num" localSheetId="3" hidden="1">0</definedName>
    <definedName name="solver_num" localSheetId="6" hidden="1">0</definedName>
    <definedName name="solver_num" localSheetId="9" hidden="1">0</definedName>
    <definedName name="solver_num" localSheetId="12" hidden="1">0</definedName>
    <definedName name="solver_num" localSheetId="15" hidden="1">0</definedName>
    <definedName name="solver_opt" localSheetId="3" hidden="1">'SO 01 1605-002 Pol'!#REF!</definedName>
    <definedName name="solver_opt" localSheetId="6" hidden="1">'SO 02 1605-002 Pol'!#REF!</definedName>
    <definedName name="solver_opt" localSheetId="9" hidden="1">'SO 03 1605-002 Pol'!#REF!</definedName>
    <definedName name="solver_opt" localSheetId="12" hidden="1">'SO 04 1605-002 Pol'!#REF!</definedName>
    <definedName name="solver_opt" localSheetId="15" hidden="1">'SO 05 1605-002 Pol'!#REF!</definedName>
    <definedName name="solver_typ" localSheetId="3" hidden="1">1</definedName>
    <definedName name="solver_typ" localSheetId="6" hidden="1">1</definedName>
    <definedName name="solver_typ" localSheetId="9" hidden="1">1</definedName>
    <definedName name="solver_typ" localSheetId="12" hidden="1">1</definedName>
    <definedName name="solver_typ" localSheetId="15" hidden="1">1</definedName>
    <definedName name="solver_val" localSheetId="3" hidden="1">0</definedName>
    <definedName name="solver_val" localSheetId="6" hidden="1">0</definedName>
    <definedName name="solver_val" localSheetId="9" hidden="1">0</definedName>
    <definedName name="solver_val" localSheetId="12" hidden="1">0</definedName>
    <definedName name="solver_val" localSheetId="15" hidden="1">0</definedName>
    <definedName name="SoucetDilu" localSheetId="0">Stavba!$F$78:$J$78</definedName>
    <definedName name="StavbaCelkem" localSheetId="0">Stavba!$H$35</definedName>
    <definedName name="Zhotovitel" localSheetId="0">Stavba!$D$7</definedName>
  </definedNames>
  <calcPr calcId="125725"/>
</workbook>
</file>

<file path=xl/calcChain.xml><?xml version="1.0" encoding="utf-8"?>
<calcChain xmlns="http://schemas.openxmlformats.org/spreadsheetml/2006/main">
  <c r="G8" i="10"/>
  <c r="BA8" s="1"/>
  <c r="G11"/>
  <c r="BA11" s="1"/>
  <c r="G13"/>
  <c r="BA13" s="1"/>
  <c r="G17"/>
  <c r="BA17" s="1"/>
  <c r="G19"/>
  <c r="G24"/>
  <c r="G31"/>
  <c r="BA31" s="1"/>
  <c r="G33"/>
  <c r="BA33" s="1"/>
  <c r="G35"/>
  <c r="BA35" s="1"/>
  <c r="E193" i="16"/>
  <c r="K193" s="1"/>
  <c r="E160" i="10"/>
  <c r="G160" s="1"/>
  <c r="E173" i="7"/>
  <c r="I173" s="1"/>
  <c r="I174" s="1"/>
  <c r="E179"/>
  <c r="I179" s="1"/>
  <c r="I180" s="1"/>
  <c r="I43" i="15"/>
  <c r="D21" i="14"/>
  <c r="I42" i="15"/>
  <c r="G21" i="14" s="1"/>
  <c r="D20"/>
  <c r="I41" i="15"/>
  <c r="G20" i="14" s="1"/>
  <c r="D19"/>
  <c r="I40" i="15"/>
  <c r="G19" i="14" s="1"/>
  <c r="D18"/>
  <c r="I39" i="15"/>
  <c r="G18" i="14" s="1"/>
  <c r="D17"/>
  <c r="I38" i="15"/>
  <c r="G17" i="14" s="1"/>
  <c r="D16"/>
  <c r="I37" i="15"/>
  <c r="G16" i="14" s="1"/>
  <c r="D15"/>
  <c r="I36" i="15"/>
  <c r="G15" i="14" s="1"/>
  <c r="BE378" i="16"/>
  <c r="BC378"/>
  <c r="BB378"/>
  <c r="BA378"/>
  <c r="K378"/>
  <c r="I378"/>
  <c r="G378"/>
  <c r="BD378" s="1"/>
  <c r="BE371"/>
  <c r="BC371"/>
  <c r="BB371"/>
  <c r="BA371"/>
  <c r="K371"/>
  <c r="I371"/>
  <c r="G371"/>
  <c r="BD371" s="1"/>
  <c r="BE368"/>
  <c r="BC368"/>
  <c r="BB368"/>
  <c r="BA368"/>
  <c r="BA379" s="1"/>
  <c r="E30" i="15" s="1"/>
  <c r="K368" i="16"/>
  <c r="I368"/>
  <c r="I379" s="1"/>
  <c r="G368"/>
  <c r="BD368" s="1"/>
  <c r="B30" i="15"/>
  <c r="A30"/>
  <c r="BC379" i="16"/>
  <c r="G30" i="15" s="1"/>
  <c r="K379" i="16"/>
  <c r="BE365"/>
  <c r="BD365"/>
  <c r="BC365"/>
  <c r="BB365"/>
  <c r="BA365"/>
  <c r="K365"/>
  <c r="I365"/>
  <c r="G365"/>
  <c r="BE364"/>
  <c r="BD364"/>
  <c r="BC364"/>
  <c r="BB364"/>
  <c r="BA364"/>
  <c r="K364"/>
  <c r="I364"/>
  <c r="G364"/>
  <c r="BE363"/>
  <c r="BD363"/>
  <c r="BC363"/>
  <c r="BB363"/>
  <c r="BA363"/>
  <c r="K363"/>
  <c r="I363"/>
  <c r="G363"/>
  <c r="BE362"/>
  <c r="BD362"/>
  <c r="BC362"/>
  <c r="BB362"/>
  <c r="BA362"/>
  <c r="K362"/>
  <c r="I362"/>
  <c r="G362"/>
  <c r="BE361"/>
  <c r="BD361"/>
  <c r="BC361"/>
  <c r="BB361"/>
  <c r="BA361"/>
  <c r="K361"/>
  <c r="I361"/>
  <c r="G361"/>
  <c r="BE360"/>
  <c r="BD360"/>
  <c r="BC360"/>
  <c r="BB360"/>
  <c r="BA360"/>
  <c r="K360"/>
  <c r="I360"/>
  <c r="G360"/>
  <c r="BE359"/>
  <c r="BD359"/>
  <c r="BC359"/>
  <c r="BB359"/>
  <c r="BA359"/>
  <c r="K359"/>
  <c r="I359"/>
  <c r="G359"/>
  <c r="BE358"/>
  <c r="BD358"/>
  <c r="BD366" s="1"/>
  <c r="H29" i="15" s="1"/>
  <c r="BC358" i="16"/>
  <c r="BC366" s="1"/>
  <c r="G29" i="15" s="1"/>
  <c r="BB358" i="16"/>
  <c r="BB366" s="1"/>
  <c r="F29" i="15" s="1"/>
  <c r="BA358" i="16"/>
  <c r="BA366" s="1"/>
  <c r="E29" i="15" s="1"/>
  <c r="K358" i="16"/>
  <c r="K366" s="1"/>
  <c r="I358"/>
  <c r="G358"/>
  <c r="B29" i="15"/>
  <c r="A29"/>
  <c r="BE366" i="16"/>
  <c r="I29" i="15" s="1"/>
  <c r="I366" i="16"/>
  <c r="BE354"/>
  <c r="BD354"/>
  <c r="BC354"/>
  <c r="BA354"/>
  <c r="BA356" s="1"/>
  <c r="E28" i="15" s="1"/>
  <c r="K354" i="16"/>
  <c r="I354"/>
  <c r="G354"/>
  <c r="BB354" s="1"/>
  <c r="BE349"/>
  <c r="BD349"/>
  <c r="BC349"/>
  <c r="BA349"/>
  <c r="K349"/>
  <c r="I349"/>
  <c r="G349"/>
  <c r="BB349" s="1"/>
  <c r="BE345"/>
  <c r="BD345"/>
  <c r="BC345"/>
  <c r="BA345"/>
  <c r="K345"/>
  <c r="I345"/>
  <c r="I356" s="1"/>
  <c r="G345"/>
  <c r="BB345" s="1"/>
  <c r="BE341"/>
  <c r="BD341"/>
  <c r="BC341"/>
  <c r="BC356" s="1"/>
  <c r="G28" i="15" s="1"/>
  <c r="BA341" i="16"/>
  <c r="K341"/>
  <c r="I341"/>
  <c r="G341"/>
  <c r="BB341" s="1"/>
  <c r="B28" i="15"/>
  <c r="A28"/>
  <c r="BE337" i="16"/>
  <c r="BD337"/>
  <c r="BC337"/>
  <c r="BA337"/>
  <c r="K337"/>
  <c r="I337"/>
  <c r="G337"/>
  <c r="BB337" s="1"/>
  <c r="BE335"/>
  <c r="BD335"/>
  <c r="BC335"/>
  <c r="BA335"/>
  <c r="K335"/>
  <c r="I335"/>
  <c r="G335"/>
  <c r="BB335" s="1"/>
  <c r="BE333"/>
  <c r="BD333"/>
  <c r="BC333"/>
  <c r="BA333"/>
  <c r="K333"/>
  <c r="I333"/>
  <c r="G333"/>
  <c r="BB333" s="1"/>
  <c r="BE330"/>
  <c r="BE339" s="1"/>
  <c r="I27" i="15" s="1"/>
  <c r="BD330" i="16"/>
  <c r="BC330"/>
  <c r="BA330"/>
  <c r="K330"/>
  <c r="K339" s="1"/>
  <c r="I330"/>
  <c r="I339" s="1"/>
  <c r="G330"/>
  <c r="BB330" s="1"/>
  <c r="B27" i="15"/>
  <c r="A27"/>
  <c r="BA339" i="16"/>
  <c r="E27" i="15" s="1"/>
  <c r="BE327" i="16"/>
  <c r="BD327"/>
  <c r="BC327"/>
  <c r="BA327"/>
  <c r="BE321"/>
  <c r="BD321"/>
  <c r="BC321"/>
  <c r="BA321"/>
  <c r="K321"/>
  <c r="I321"/>
  <c r="G321"/>
  <c r="BB321" s="1"/>
  <c r="BE318"/>
  <c r="BD318"/>
  <c r="BC318"/>
  <c r="BA318"/>
  <c r="K318"/>
  <c r="I318"/>
  <c r="G318"/>
  <c r="BB318" s="1"/>
  <c r="BE310"/>
  <c r="BD310"/>
  <c r="BC310"/>
  <c r="BA310"/>
  <c r="K310"/>
  <c r="I310"/>
  <c r="G310"/>
  <c r="BB310" s="1"/>
  <c r="BE297"/>
  <c r="BD297"/>
  <c r="BC297"/>
  <c r="BA297"/>
  <c r="K297"/>
  <c r="I297"/>
  <c r="G297"/>
  <c r="BB297" s="1"/>
  <c r="BE293"/>
  <c r="BD293"/>
  <c r="BC293"/>
  <c r="BA293"/>
  <c r="K293"/>
  <c r="I293"/>
  <c r="G293"/>
  <c r="BB293" s="1"/>
  <c r="BE290"/>
  <c r="BD290"/>
  <c r="BC290"/>
  <c r="BA290"/>
  <c r="K290"/>
  <c r="I290"/>
  <c r="G290"/>
  <c r="B26" i="15"/>
  <c r="A26"/>
  <c r="BE287" i="16"/>
  <c r="BD287"/>
  <c r="BC287"/>
  <c r="BA287"/>
  <c r="BE285"/>
  <c r="BD285"/>
  <c r="BC285"/>
  <c r="BA285"/>
  <c r="K285"/>
  <c r="I285"/>
  <c r="G285"/>
  <c r="BB285" s="1"/>
  <c r="BE279"/>
  <c r="BD279"/>
  <c r="BC279"/>
  <c r="BA279"/>
  <c r="K279"/>
  <c r="I279"/>
  <c r="G279"/>
  <c r="BB279" s="1"/>
  <c r="BE277"/>
  <c r="BD277"/>
  <c r="BC277"/>
  <c r="BA277"/>
  <c r="K277"/>
  <c r="I277"/>
  <c r="G277"/>
  <c r="BB277" s="1"/>
  <c r="BE268"/>
  <c r="BD268"/>
  <c r="BC268"/>
  <c r="BA268"/>
  <c r="K268"/>
  <c r="I268"/>
  <c r="G268"/>
  <c r="BB268" s="1"/>
  <c r="BE259"/>
  <c r="BD259"/>
  <c r="BC259"/>
  <c r="BA259"/>
  <c r="K259"/>
  <c r="I259"/>
  <c r="G259"/>
  <c r="BB259" s="1"/>
  <c r="BE251"/>
  <c r="BD251"/>
  <c r="BC251"/>
  <c r="BA251"/>
  <c r="K251"/>
  <c r="I251"/>
  <c r="G251"/>
  <c r="BB251" s="1"/>
  <c r="BE246"/>
  <c r="BD246"/>
  <c r="BC246"/>
  <c r="BA246"/>
  <c r="K246"/>
  <c r="I246"/>
  <c r="G246"/>
  <c r="BB246" s="1"/>
  <c r="BE242"/>
  <c r="BD242"/>
  <c r="BC242"/>
  <c r="BA242"/>
  <c r="K242"/>
  <c r="I242"/>
  <c r="G242"/>
  <c r="BB242" s="1"/>
  <c r="BE233"/>
  <c r="BD233"/>
  <c r="BC233"/>
  <c r="BA233"/>
  <c r="K233"/>
  <c r="I233"/>
  <c r="G233"/>
  <c r="BB233" s="1"/>
  <c r="B25" i="15"/>
  <c r="A25"/>
  <c r="BE230" i="16"/>
  <c r="BE231" s="1"/>
  <c r="I24" i="15" s="1"/>
  <c r="BD230" i="16"/>
  <c r="BC230"/>
  <c r="BC231" s="1"/>
  <c r="G24" i="15" s="1"/>
  <c r="BA230" i="16"/>
  <c r="BE229"/>
  <c r="BD229"/>
  <c r="BC229"/>
  <c r="BA229"/>
  <c r="K229"/>
  <c r="I229"/>
  <c r="G229"/>
  <c r="BB229" s="1"/>
  <c r="BE228"/>
  <c r="BD228"/>
  <c r="BC228"/>
  <c r="BA228"/>
  <c r="K228"/>
  <c r="I228"/>
  <c r="G228"/>
  <c r="E230" s="1"/>
  <c r="I230" s="1"/>
  <c r="B24" i="15"/>
  <c r="A24"/>
  <c r="BE225" i="16"/>
  <c r="BD225"/>
  <c r="BC225"/>
  <c r="BA225"/>
  <c r="BE222"/>
  <c r="BD222"/>
  <c r="BC222"/>
  <c r="BB222"/>
  <c r="BA222"/>
  <c r="K222"/>
  <c r="I222"/>
  <c r="G222"/>
  <c r="BE219"/>
  <c r="BD219"/>
  <c r="BC219"/>
  <c r="BB219"/>
  <c r="BA219"/>
  <c r="K219"/>
  <c r="I219"/>
  <c r="G219"/>
  <c r="BE216"/>
  <c r="BD216"/>
  <c r="BC216"/>
  <c r="BB216"/>
  <c r="BA216"/>
  <c r="K216"/>
  <c r="I216"/>
  <c r="G216"/>
  <c r="BE214"/>
  <c r="BD214"/>
  <c r="BC214"/>
  <c r="BB214"/>
  <c r="BA214"/>
  <c r="K214"/>
  <c r="I214"/>
  <c r="G214"/>
  <c r="BE213"/>
  <c r="BD213"/>
  <c r="BC213"/>
  <c r="BB213"/>
  <c r="BA213"/>
  <c r="K213"/>
  <c r="I213"/>
  <c r="G213"/>
  <c r="BE212"/>
  <c r="BD212"/>
  <c r="BC212"/>
  <c r="BB212"/>
  <c r="BA212"/>
  <c r="K212"/>
  <c r="I212"/>
  <c r="G212"/>
  <c r="BE211"/>
  <c r="BD211"/>
  <c r="BC211"/>
  <c r="BB211"/>
  <c r="BA211"/>
  <c r="K211"/>
  <c r="I211"/>
  <c r="G211"/>
  <c r="BE210"/>
  <c r="BD210"/>
  <c r="BC210"/>
  <c r="BB210"/>
  <c r="BA210"/>
  <c r="K210"/>
  <c r="I210"/>
  <c r="G210"/>
  <c r="E225" s="1"/>
  <c r="B23" i="15"/>
  <c r="A23"/>
  <c r="BE207" i="16"/>
  <c r="BD207"/>
  <c r="BC207"/>
  <c r="BA207"/>
  <c r="BE205"/>
  <c r="BD205"/>
  <c r="BC205"/>
  <c r="BA205"/>
  <c r="K205"/>
  <c r="I205"/>
  <c r="G205"/>
  <c r="BB205" s="1"/>
  <c r="BE202"/>
  <c r="BD202"/>
  <c r="BC202"/>
  <c r="BA202"/>
  <c r="BA208" s="1"/>
  <c r="E22" i="15" s="1"/>
  <c r="K202" i="16"/>
  <c r="I202"/>
  <c r="G202"/>
  <c r="BB202" s="1"/>
  <c r="B22" i="15"/>
  <c r="A22"/>
  <c r="BE199" i="16"/>
  <c r="BD199"/>
  <c r="BC199"/>
  <c r="BC200" s="1"/>
  <c r="G21" i="15" s="1"/>
  <c r="BA199" i="16"/>
  <c r="BE196"/>
  <c r="BE200" s="1"/>
  <c r="I21" i="15" s="1"/>
  <c r="BD196" i="16"/>
  <c r="BC196"/>
  <c r="BA196"/>
  <c r="K196"/>
  <c r="I196"/>
  <c r="G196"/>
  <c r="BB196" s="1"/>
  <c r="B21" i="15"/>
  <c r="A21"/>
  <c r="BE193" i="16"/>
  <c r="BD193"/>
  <c r="BC193"/>
  <c r="BA193"/>
  <c r="BE192"/>
  <c r="BD192"/>
  <c r="BC192"/>
  <c r="BA192"/>
  <c r="K192"/>
  <c r="I192"/>
  <c r="G192"/>
  <c r="BB192" s="1"/>
  <c r="BE191"/>
  <c r="BD191"/>
  <c r="BC191"/>
  <c r="BA191"/>
  <c r="K191"/>
  <c r="I191"/>
  <c r="G191"/>
  <c r="BB191" s="1"/>
  <c r="BE189"/>
  <c r="BD189"/>
  <c r="BC189"/>
  <c r="BA189"/>
  <c r="K189"/>
  <c r="I189"/>
  <c r="G189"/>
  <c r="BB189" s="1"/>
  <c r="BE187"/>
  <c r="BD187"/>
  <c r="BC187"/>
  <c r="BA187"/>
  <c r="K187"/>
  <c r="I187"/>
  <c r="G187"/>
  <c r="BB187" s="1"/>
  <c r="B20" i="15"/>
  <c r="A20"/>
  <c r="BE184" i="16"/>
  <c r="BD184"/>
  <c r="BC184"/>
  <c r="BA184"/>
  <c r="BE183"/>
  <c r="BD183"/>
  <c r="BC183"/>
  <c r="BA183"/>
  <c r="K183"/>
  <c r="I183"/>
  <c r="G183"/>
  <c r="BB183" s="1"/>
  <c r="BE178"/>
  <c r="BD178"/>
  <c r="BC178"/>
  <c r="BA178"/>
  <c r="K178"/>
  <c r="I178"/>
  <c r="G178"/>
  <c r="BB178" s="1"/>
  <c r="BE177"/>
  <c r="BD177"/>
  <c r="BC177"/>
  <c r="BA177"/>
  <c r="K177"/>
  <c r="I177"/>
  <c r="G177"/>
  <c r="BB177" s="1"/>
  <c r="BE176"/>
  <c r="BD176"/>
  <c r="BC176"/>
  <c r="BA176"/>
  <c r="K176"/>
  <c r="I176"/>
  <c r="G176"/>
  <c r="BB176" s="1"/>
  <c r="BE175"/>
  <c r="BD175"/>
  <c r="BC175"/>
  <c r="BA175"/>
  <c r="K175"/>
  <c r="I175"/>
  <c r="G175"/>
  <c r="BB175" s="1"/>
  <c r="BE174"/>
  <c r="BD174"/>
  <c r="BC174"/>
  <c r="BA174"/>
  <c r="K174"/>
  <c r="I174"/>
  <c r="G174"/>
  <c r="BB174" s="1"/>
  <c r="BE173"/>
  <c r="BD173"/>
  <c r="BC173"/>
  <c r="BA173"/>
  <c r="K173"/>
  <c r="I173"/>
  <c r="G173"/>
  <c r="BB173" s="1"/>
  <c r="BE172"/>
  <c r="BD172"/>
  <c r="BC172"/>
  <c r="BA172"/>
  <c r="K172"/>
  <c r="I172"/>
  <c r="G172"/>
  <c r="BB172" s="1"/>
  <c r="BE171"/>
  <c r="BD171"/>
  <c r="BC171"/>
  <c r="BA171"/>
  <c r="K171"/>
  <c r="I171"/>
  <c r="G171"/>
  <c r="BB171" s="1"/>
  <c r="BE170"/>
  <c r="BD170"/>
  <c r="BC170"/>
  <c r="BA170"/>
  <c r="K170"/>
  <c r="I170"/>
  <c r="G170"/>
  <c r="BB170" s="1"/>
  <c r="BE169"/>
  <c r="BD169"/>
  <c r="BC169"/>
  <c r="BA169"/>
  <c r="K169"/>
  <c r="I169"/>
  <c r="G169"/>
  <c r="BB169" s="1"/>
  <c r="BE168"/>
  <c r="BD168"/>
  <c r="BC168"/>
  <c r="BA168"/>
  <c r="K168"/>
  <c r="I168"/>
  <c r="G168"/>
  <c r="BB168" s="1"/>
  <c r="BE167"/>
  <c r="BD167"/>
  <c r="BC167"/>
  <c r="BA167"/>
  <c r="K167"/>
  <c r="I167"/>
  <c r="G167"/>
  <c r="BB167" s="1"/>
  <c r="BE166"/>
  <c r="BD166"/>
  <c r="BC166"/>
  <c r="BA166"/>
  <c r="K166"/>
  <c r="I166"/>
  <c r="G166"/>
  <c r="BB166" s="1"/>
  <c r="BE165"/>
  <c r="BD165"/>
  <c r="BC165"/>
  <c r="BA165"/>
  <c r="K165"/>
  <c r="I165"/>
  <c r="G165"/>
  <c r="BB165" s="1"/>
  <c r="BE164"/>
  <c r="BD164"/>
  <c r="BC164"/>
  <c r="BA164"/>
  <c r="K164"/>
  <c r="I164"/>
  <c r="G164"/>
  <c r="BB164" s="1"/>
  <c r="BE163"/>
  <c r="BD163"/>
  <c r="BC163"/>
  <c r="BA163"/>
  <c r="K163"/>
  <c r="I163"/>
  <c r="G163"/>
  <c r="BB163" s="1"/>
  <c r="BE162"/>
  <c r="BD162"/>
  <c r="BC162"/>
  <c r="BA162"/>
  <c r="K162"/>
  <c r="I162"/>
  <c r="G162"/>
  <c r="BB162" s="1"/>
  <c r="BE161"/>
  <c r="BD161"/>
  <c r="BC161"/>
  <c r="BA161"/>
  <c r="K161"/>
  <c r="I161"/>
  <c r="G161"/>
  <c r="BB161" s="1"/>
  <c r="BE160"/>
  <c r="BD160"/>
  <c r="BC160"/>
  <c r="BA160"/>
  <c r="K160"/>
  <c r="I160"/>
  <c r="G160"/>
  <c r="BB160" s="1"/>
  <c r="B19" i="15"/>
  <c r="A19"/>
  <c r="BE157" i="16"/>
  <c r="BD157"/>
  <c r="BC157"/>
  <c r="BA157"/>
  <c r="BE156"/>
  <c r="BD156"/>
  <c r="BC156"/>
  <c r="BA156"/>
  <c r="K156"/>
  <c r="I156"/>
  <c r="G156"/>
  <c r="BB156" s="1"/>
  <c r="BE155"/>
  <c r="BD155"/>
  <c r="BC155"/>
  <c r="BA155"/>
  <c r="K155"/>
  <c r="I155"/>
  <c r="G155"/>
  <c r="BB155" s="1"/>
  <c r="BE153"/>
  <c r="BD153"/>
  <c r="BC153"/>
  <c r="BA153"/>
  <c r="K153"/>
  <c r="I153"/>
  <c r="G153"/>
  <c r="BB153" s="1"/>
  <c r="BE151"/>
  <c r="BD151"/>
  <c r="BC151"/>
  <c r="BA151"/>
  <c r="K151"/>
  <c r="I151"/>
  <c r="G151"/>
  <c r="BB151" s="1"/>
  <c r="BE149"/>
  <c r="BD149"/>
  <c r="BC149"/>
  <c r="BA149"/>
  <c r="K149"/>
  <c r="I149"/>
  <c r="G149"/>
  <c r="BB149" s="1"/>
  <c r="BE147"/>
  <c r="BD147"/>
  <c r="BC147"/>
  <c r="BC158" s="1"/>
  <c r="G18" i="15" s="1"/>
  <c r="BA147" i="16"/>
  <c r="K147"/>
  <c r="I147"/>
  <c r="G147"/>
  <c r="BB147" s="1"/>
  <c r="BE145"/>
  <c r="BD145"/>
  <c r="BC145"/>
  <c r="BA145"/>
  <c r="K145"/>
  <c r="I145"/>
  <c r="G145"/>
  <c r="B18" i="15"/>
  <c r="A18"/>
  <c r="BE142" i="16"/>
  <c r="BD142"/>
  <c r="BC142"/>
  <c r="BA142"/>
  <c r="BE141"/>
  <c r="BD141"/>
  <c r="BC141"/>
  <c r="BA141"/>
  <c r="K141"/>
  <c r="I141"/>
  <c r="G141"/>
  <c r="BB141" s="1"/>
  <c r="BE140"/>
  <c r="BD140"/>
  <c r="BC140"/>
  <c r="BA140"/>
  <c r="K140"/>
  <c r="I140"/>
  <c r="G140"/>
  <c r="BB140" s="1"/>
  <c r="BE138"/>
  <c r="BD138"/>
  <c r="BC138"/>
  <c r="BA138"/>
  <c r="K138"/>
  <c r="I138"/>
  <c r="G138"/>
  <c r="BB138" s="1"/>
  <c r="BE136"/>
  <c r="BD136"/>
  <c r="BC136"/>
  <c r="BA136"/>
  <c r="K136"/>
  <c r="I136"/>
  <c r="G136"/>
  <c r="BB136" s="1"/>
  <c r="BE134"/>
  <c r="BD134"/>
  <c r="BC134"/>
  <c r="BA134"/>
  <c r="K134"/>
  <c r="I134"/>
  <c r="G134"/>
  <c r="B17" i="15"/>
  <c r="A17"/>
  <c r="BE131" i="16"/>
  <c r="BD131"/>
  <c r="BD132" s="1"/>
  <c r="H16" i="15" s="1"/>
  <c r="BC131" i="16"/>
  <c r="BC132" s="1"/>
  <c r="G16" i="15" s="1"/>
  <c r="BB131" i="16"/>
  <c r="BA131"/>
  <c r="BA132" s="1"/>
  <c r="E16" i="15" s="1"/>
  <c r="K131" i="16"/>
  <c r="K132" s="1"/>
  <c r="I131"/>
  <c r="I132" s="1"/>
  <c r="G131"/>
  <c r="B16" i="15"/>
  <c r="A16"/>
  <c r="BE132" i="16"/>
  <c r="I16" i="15" s="1"/>
  <c r="BB132" i="16"/>
  <c r="F16" i="15" s="1"/>
  <c r="G132" i="16"/>
  <c r="BE127"/>
  <c r="BD127"/>
  <c r="BC127"/>
  <c r="BB127"/>
  <c r="BA127"/>
  <c r="K127"/>
  <c r="I127"/>
  <c r="G127"/>
  <c r="BE125"/>
  <c r="BD125"/>
  <c r="BC125"/>
  <c r="BB125"/>
  <c r="BA125"/>
  <c r="K125"/>
  <c r="I125"/>
  <c r="G125"/>
  <c r="BE121"/>
  <c r="BD121"/>
  <c r="BC121"/>
  <c r="BB121"/>
  <c r="BA121"/>
  <c r="K121"/>
  <c r="I121"/>
  <c r="G121"/>
  <c r="BE119"/>
  <c r="BD119"/>
  <c r="BC119"/>
  <c r="BB119"/>
  <c r="BA119"/>
  <c r="K119"/>
  <c r="I119"/>
  <c r="G119"/>
  <c r="BE117"/>
  <c r="BD117"/>
  <c r="BC117"/>
  <c r="BB117"/>
  <c r="BA117"/>
  <c r="K117"/>
  <c r="I117"/>
  <c r="G117"/>
  <c r="BE115"/>
  <c r="BD115"/>
  <c r="BC115"/>
  <c r="BB115"/>
  <c r="BA115"/>
  <c r="K115"/>
  <c r="I115"/>
  <c r="G115"/>
  <c r="BE113"/>
  <c r="BE129" s="1"/>
  <c r="I15" i="15" s="1"/>
  <c r="BD113" i="16"/>
  <c r="BD129" s="1"/>
  <c r="H15" i="15" s="1"/>
  <c r="BC113" i="16"/>
  <c r="BC129" s="1"/>
  <c r="G15" i="15" s="1"/>
  <c r="BB113" i="16"/>
  <c r="BB129" s="1"/>
  <c r="F15" i="15" s="1"/>
  <c r="BA113" i="16"/>
  <c r="BA129" s="1"/>
  <c r="E15" i="15" s="1"/>
  <c r="K113" i="16"/>
  <c r="K129" s="1"/>
  <c r="I113"/>
  <c r="I129" s="1"/>
  <c r="G113"/>
  <c r="G129" s="1"/>
  <c r="B15" i="15"/>
  <c r="A15"/>
  <c r="BE108" i="16"/>
  <c r="BD108"/>
  <c r="BC108"/>
  <c r="BB108"/>
  <c r="K108"/>
  <c r="I108"/>
  <c r="G108"/>
  <c r="BA108" s="1"/>
  <c r="BE105"/>
  <c r="BD105"/>
  <c r="BC105"/>
  <c r="BB105"/>
  <c r="K105"/>
  <c r="I105"/>
  <c r="G105"/>
  <c r="BA105" s="1"/>
  <c r="BE103"/>
  <c r="BD103"/>
  <c r="BC103"/>
  <c r="BB103"/>
  <c r="K103"/>
  <c r="I103"/>
  <c r="G103"/>
  <c r="BA103" s="1"/>
  <c r="BE101"/>
  <c r="BD101"/>
  <c r="BC101"/>
  <c r="BB101"/>
  <c r="K101"/>
  <c r="I101"/>
  <c r="G101"/>
  <c r="BA101" s="1"/>
  <c r="BE99"/>
  <c r="BD99"/>
  <c r="BC99"/>
  <c r="BB99"/>
  <c r="K99"/>
  <c r="I99"/>
  <c r="G99"/>
  <c r="BA99" s="1"/>
  <c r="BE97"/>
  <c r="BD97"/>
  <c r="BC97"/>
  <c r="BB97"/>
  <c r="K97"/>
  <c r="I97"/>
  <c r="G97"/>
  <c r="BA97" s="1"/>
  <c r="BE95"/>
  <c r="BE111" s="1"/>
  <c r="I14" i="15" s="1"/>
  <c r="BD95" i="16"/>
  <c r="BC95"/>
  <c r="BC111" s="1"/>
  <c r="G14" i="15" s="1"/>
  <c r="BB95" i="16"/>
  <c r="BB111" s="1"/>
  <c r="F14" i="15" s="1"/>
  <c r="K95" i="16"/>
  <c r="K111" s="1"/>
  <c r="I95"/>
  <c r="G95"/>
  <c r="G111" s="1"/>
  <c r="B14" i="15"/>
  <c r="A14"/>
  <c r="BD111" i="16"/>
  <c r="H14" i="15" s="1"/>
  <c r="I111" i="16"/>
  <c r="BE87"/>
  <c r="BD87"/>
  <c r="BD93" s="1"/>
  <c r="H13" i="15" s="1"/>
  <c r="BC87" i="16"/>
  <c r="BC93" s="1"/>
  <c r="G13" i="15" s="1"/>
  <c r="BB87" i="16"/>
  <c r="BB93" s="1"/>
  <c r="F13" i="15" s="1"/>
  <c r="BA87" i="16"/>
  <c r="BA93" s="1"/>
  <c r="E13" i="15" s="1"/>
  <c r="K87" i="16"/>
  <c r="I87"/>
  <c r="I93" s="1"/>
  <c r="G87"/>
  <c r="B13" i="15"/>
  <c r="A13"/>
  <c r="BE93" i="16"/>
  <c r="I13" i="15" s="1"/>
  <c r="K93" i="16"/>
  <c r="G93"/>
  <c r="BE83"/>
  <c r="BD83"/>
  <c r="BC83"/>
  <c r="BC85" s="1"/>
  <c r="G12" i="15" s="1"/>
  <c r="BB83" i="16"/>
  <c r="K83"/>
  <c r="K85" s="1"/>
  <c r="I83"/>
  <c r="G83"/>
  <c r="BA83" s="1"/>
  <c r="BA85" s="1"/>
  <c r="E12" i="15" s="1"/>
  <c r="B12"/>
  <c r="A12"/>
  <c r="BE85" i="16"/>
  <c r="I12" i="15" s="1"/>
  <c r="BD85" i="16"/>
  <c r="H12" i="15" s="1"/>
  <c r="BB85" i="16"/>
  <c r="F12" i="15" s="1"/>
  <c r="I85" i="16"/>
  <c r="G85"/>
  <c r="BE76"/>
  <c r="BD76"/>
  <c r="BC76"/>
  <c r="BB76"/>
  <c r="K76"/>
  <c r="I76"/>
  <c r="G76"/>
  <c r="BA76" s="1"/>
  <c r="BE74"/>
  <c r="BD74"/>
  <c r="BC74"/>
  <c r="BB74"/>
  <c r="K74"/>
  <c r="I74"/>
  <c r="G74"/>
  <c r="BA74" s="1"/>
  <c r="BE69"/>
  <c r="BD69"/>
  <c r="BC69"/>
  <c r="BB69"/>
  <c r="K69"/>
  <c r="I69"/>
  <c r="G69"/>
  <c r="BA69" s="1"/>
  <c r="BE67"/>
  <c r="BD67"/>
  <c r="BD81" s="1"/>
  <c r="H11" i="15" s="1"/>
  <c r="BC67" i="16"/>
  <c r="BC81" s="1"/>
  <c r="G11" i="15" s="1"/>
  <c r="BB67" i="16"/>
  <c r="BB81" s="1"/>
  <c r="F11" i="15" s="1"/>
  <c r="K67" i="16"/>
  <c r="I67"/>
  <c r="G67"/>
  <c r="BA67" s="1"/>
  <c r="B11" i="15"/>
  <c r="A11"/>
  <c r="BE81" i="16"/>
  <c r="I11" i="15" s="1"/>
  <c r="K81" i="16"/>
  <c r="BE63"/>
  <c r="BD63"/>
  <c r="BC63"/>
  <c r="BB63"/>
  <c r="BB65" s="1"/>
  <c r="F10" i="15" s="1"/>
  <c r="K63" i="16"/>
  <c r="I63"/>
  <c r="G63"/>
  <c r="BA63" s="1"/>
  <c r="BE61"/>
  <c r="BE65" s="1"/>
  <c r="I10" i="15" s="1"/>
  <c r="BD61" i="16"/>
  <c r="BD65" s="1"/>
  <c r="H10" i="15" s="1"/>
  <c r="BC61" i="16"/>
  <c r="BC65" s="1"/>
  <c r="G10" i="15" s="1"/>
  <c r="BB61" i="16"/>
  <c r="K61"/>
  <c r="K65" s="1"/>
  <c r="I61"/>
  <c r="I65" s="1"/>
  <c r="G61"/>
  <c r="B10" i="15"/>
  <c r="A10"/>
  <c r="BE56" i="16"/>
  <c r="BD56"/>
  <c r="BC56"/>
  <c r="BB56"/>
  <c r="K56"/>
  <c r="I56"/>
  <c r="I59" s="1"/>
  <c r="G56"/>
  <c r="BA56" s="1"/>
  <c r="BE54"/>
  <c r="BD54"/>
  <c r="BC54"/>
  <c r="BB54"/>
  <c r="BB59" s="1"/>
  <c r="F9" i="15" s="1"/>
  <c r="K54" i="16"/>
  <c r="I54"/>
  <c r="G54"/>
  <c r="BA54" s="1"/>
  <c r="BE52"/>
  <c r="BD52"/>
  <c r="BC52"/>
  <c r="BB52"/>
  <c r="K52"/>
  <c r="I52"/>
  <c r="G52"/>
  <c r="BA52" s="1"/>
  <c r="BE50"/>
  <c r="BD50"/>
  <c r="BC50"/>
  <c r="BB50"/>
  <c r="K50"/>
  <c r="I50"/>
  <c r="G50"/>
  <c r="BA50" s="1"/>
  <c r="BE48"/>
  <c r="BD48"/>
  <c r="BC48"/>
  <c r="BB48"/>
  <c r="K48"/>
  <c r="I48"/>
  <c r="G48"/>
  <c r="BA48" s="1"/>
  <c r="BE44"/>
  <c r="BD44"/>
  <c r="BC44"/>
  <c r="BB44"/>
  <c r="K44"/>
  <c r="I44"/>
  <c r="G44"/>
  <c r="BA44" s="1"/>
  <c r="BE42"/>
  <c r="BD42"/>
  <c r="BC42"/>
  <c r="BB42"/>
  <c r="K42"/>
  <c r="K59" s="1"/>
  <c r="I42"/>
  <c r="G42"/>
  <c r="BA42" s="1"/>
  <c r="B9" i="15"/>
  <c r="A9"/>
  <c r="BE37" i="16"/>
  <c r="BD37"/>
  <c r="BC37"/>
  <c r="BB37"/>
  <c r="K37"/>
  <c r="I37"/>
  <c r="G37"/>
  <c r="BA37" s="1"/>
  <c r="BE30"/>
  <c r="BD30"/>
  <c r="BC30"/>
  <c r="BB30"/>
  <c r="K30"/>
  <c r="I30"/>
  <c r="G30"/>
  <c r="BA30" s="1"/>
  <c r="BE28"/>
  <c r="BD28"/>
  <c r="BC28"/>
  <c r="BB28"/>
  <c r="K28"/>
  <c r="I28"/>
  <c r="G28"/>
  <c r="BA28" s="1"/>
  <c r="BE25"/>
  <c r="BD25"/>
  <c r="BC25"/>
  <c r="BB25"/>
  <c r="K25"/>
  <c r="I25"/>
  <c r="G25"/>
  <c r="BA25" s="1"/>
  <c r="BE22"/>
  <c r="BD22"/>
  <c r="BC22"/>
  <c r="BB22"/>
  <c r="K22"/>
  <c r="I22"/>
  <c r="G22"/>
  <c r="BA22" s="1"/>
  <c r="BE20"/>
  <c r="BD20"/>
  <c r="BC20"/>
  <c r="BB20"/>
  <c r="K20"/>
  <c r="I20"/>
  <c r="G20"/>
  <c r="BA20" s="1"/>
  <c r="BE18"/>
  <c r="BD18"/>
  <c r="BC18"/>
  <c r="BB18"/>
  <c r="K18"/>
  <c r="I18"/>
  <c r="G18"/>
  <c r="BA18" s="1"/>
  <c r="BE16"/>
  <c r="BD16"/>
  <c r="BC16"/>
  <c r="BC40" s="1"/>
  <c r="G8" i="15" s="1"/>
  <c r="BB16" i="16"/>
  <c r="K16"/>
  <c r="K40" s="1"/>
  <c r="I16"/>
  <c r="I40" s="1"/>
  <c r="G16"/>
  <c r="BA16" s="1"/>
  <c r="B8" i="15"/>
  <c r="A8"/>
  <c r="BE12" i="16"/>
  <c r="BD12"/>
  <c r="BC12"/>
  <c r="BB12"/>
  <c r="K12"/>
  <c r="I12"/>
  <c r="G12"/>
  <c r="BA12" s="1"/>
  <c r="BE10"/>
  <c r="BD10"/>
  <c r="BC10"/>
  <c r="BB10"/>
  <c r="BB14" s="1"/>
  <c r="F7" i="15" s="1"/>
  <c r="K10" i="16"/>
  <c r="I10"/>
  <c r="G10"/>
  <c r="BA10" s="1"/>
  <c r="BE8"/>
  <c r="BD8"/>
  <c r="BD14" s="1"/>
  <c r="H7" i="15" s="1"/>
  <c r="BC8" i="16"/>
  <c r="BB8"/>
  <c r="K8"/>
  <c r="I8"/>
  <c r="G8"/>
  <c r="B7" i="15"/>
  <c r="A7"/>
  <c r="K14" i="16"/>
  <c r="I14"/>
  <c r="E4"/>
  <c r="F3"/>
  <c r="C33" i="14"/>
  <c r="F33" s="1"/>
  <c r="C31"/>
  <c r="G7"/>
  <c r="I33" i="12"/>
  <c r="D21" i="11"/>
  <c r="I32" i="12"/>
  <c r="G21" i="11" s="1"/>
  <c r="D20"/>
  <c r="I31" i="12"/>
  <c r="G20" i="11" s="1"/>
  <c r="D19"/>
  <c r="I30" i="12"/>
  <c r="G19" i="11" s="1"/>
  <c r="D18"/>
  <c r="I29" i="12"/>
  <c r="G18" i="11" s="1"/>
  <c r="G17"/>
  <c r="D17"/>
  <c r="I28" i="12"/>
  <c r="D16" i="11"/>
  <c r="I27" i="12"/>
  <c r="G16" i="11" s="1"/>
  <c r="D15"/>
  <c r="I26" i="12"/>
  <c r="G15" i="11" s="1"/>
  <c r="BE235" i="13"/>
  <c r="BE237" s="1"/>
  <c r="I20" i="12" s="1"/>
  <c r="J77" i="1" s="1"/>
  <c r="BC235" i="13"/>
  <c r="BC237" s="1"/>
  <c r="G20" i="12" s="1"/>
  <c r="H77" i="1" s="1"/>
  <c r="BB235" i="13"/>
  <c r="BB237" s="1"/>
  <c r="F20" i="12" s="1"/>
  <c r="G77" i="1" s="1"/>
  <c r="BA235" i="13"/>
  <c r="BA237" s="1"/>
  <c r="E20" i="12" s="1"/>
  <c r="F77" i="1" s="1"/>
  <c r="K235" i="13"/>
  <c r="I235"/>
  <c r="I237" s="1"/>
  <c r="G235"/>
  <c r="BD235" s="1"/>
  <c r="BD237" s="1"/>
  <c r="H20" i="12" s="1"/>
  <c r="I77" i="1" s="1"/>
  <c r="B20" i="12"/>
  <c r="A20"/>
  <c r="K237" i="13"/>
  <c r="G237"/>
  <c r="BE232"/>
  <c r="BD232"/>
  <c r="BC232"/>
  <c r="BB232"/>
  <c r="K232"/>
  <c r="I232"/>
  <c r="G232"/>
  <c r="BA232" s="1"/>
  <c r="BE231"/>
  <c r="BD231"/>
  <c r="BC231"/>
  <c r="BB231"/>
  <c r="K231"/>
  <c r="I231"/>
  <c r="G231"/>
  <c r="BA231" s="1"/>
  <c r="BE230"/>
  <c r="BD230"/>
  <c r="BC230"/>
  <c r="BB230"/>
  <c r="K230"/>
  <c r="I230"/>
  <c r="G230"/>
  <c r="BA230" s="1"/>
  <c r="BE229"/>
  <c r="BD229"/>
  <c r="BC229"/>
  <c r="BB229"/>
  <c r="K229"/>
  <c r="I229"/>
  <c r="G229"/>
  <c r="BA229" s="1"/>
  <c r="BE228"/>
  <c r="BE233" s="1"/>
  <c r="I19" i="12" s="1"/>
  <c r="BD228" i="13"/>
  <c r="BD233" s="1"/>
  <c r="H19" i="12" s="1"/>
  <c r="BC228" i="13"/>
  <c r="BC233" s="1"/>
  <c r="G19" i="12" s="1"/>
  <c r="BB228" i="13"/>
  <c r="BB233" s="1"/>
  <c r="F19" i="12" s="1"/>
  <c r="K228" i="13"/>
  <c r="I228"/>
  <c r="G228"/>
  <c r="B19" i="12"/>
  <c r="A19"/>
  <c r="K233" i="13"/>
  <c r="I233"/>
  <c r="BE225"/>
  <c r="BD225"/>
  <c r="BC225"/>
  <c r="BA225"/>
  <c r="BE222"/>
  <c r="BD222"/>
  <c r="BC222"/>
  <c r="BA222"/>
  <c r="K222"/>
  <c r="I222"/>
  <c r="G222"/>
  <c r="BB222" s="1"/>
  <c r="BE220"/>
  <c r="BD220"/>
  <c r="BC220"/>
  <c r="BA220"/>
  <c r="K220"/>
  <c r="I220"/>
  <c r="G220"/>
  <c r="BB220" s="1"/>
  <c r="BE218"/>
  <c r="BD218"/>
  <c r="BC218"/>
  <c r="BA218"/>
  <c r="K218"/>
  <c r="I218"/>
  <c r="G218"/>
  <c r="BB218" s="1"/>
  <c r="BE215"/>
  <c r="BD215"/>
  <c r="BC215"/>
  <c r="BA215"/>
  <c r="K215"/>
  <c r="I215"/>
  <c r="G215"/>
  <c r="BB215" s="1"/>
  <c r="BE213"/>
  <c r="BD213"/>
  <c r="BC213"/>
  <c r="BA213"/>
  <c r="K213"/>
  <c r="I213"/>
  <c r="G213"/>
  <c r="BB213" s="1"/>
  <c r="BE211"/>
  <c r="BD211"/>
  <c r="BC211"/>
  <c r="BA211"/>
  <c r="K211"/>
  <c r="I211"/>
  <c r="G211"/>
  <c r="E225" s="1"/>
  <c r="K225" s="1"/>
  <c r="B18" i="12"/>
  <c r="A18"/>
  <c r="BE208" i="13"/>
  <c r="BD208"/>
  <c r="BC208"/>
  <c r="BA208"/>
  <c r="BE205"/>
  <c r="BD205"/>
  <c r="BC205"/>
  <c r="BA205"/>
  <c r="K205"/>
  <c r="I205"/>
  <c r="G205"/>
  <c r="BB205" s="1"/>
  <c r="BE202"/>
  <c r="BD202"/>
  <c r="BC202"/>
  <c r="BA202"/>
  <c r="K202"/>
  <c r="I202"/>
  <c r="G202"/>
  <c r="BB202" s="1"/>
  <c r="BE199"/>
  <c r="BD199"/>
  <c r="BC199"/>
  <c r="BA199"/>
  <c r="K199"/>
  <c r="I199"/>
  <c r="G199"/>
  <c r="BB199" s="1"/>
  <c r="BE196"/>
  <c r="BD196"/>
  <c r="BC196"/>
  <c r="BA196"/>
  <c r="K196"/>
  <c r="I196"/>
  <c r="G196"/>
  <c r="BB196" s="1"/>
  <c r="BE193"/>
  <c r="BD193"/>
  <c r="BC193"/>
  <c r="BA193"/>
  <c r="K193"/>
  <c r="I193"/>
  <c r="G193"/>
  <c r="BB193" s="1"/>
  <c r="BE191"/>
  <c r="BD191"/>
  <c r="BC191"/>
  <c r="BA191"/>
  <c r="K191"/>
  <c r="I191"/>
  <c r="G191"/>
  <c r="BB191" s="1"/>
  <c r="B17" i="12"/>
  <c r="A17"/>
  <c r="BE188" i="13"/>
  <c r="BE189" s="1"/>
  <c r="I16" i="12" s="1"/>
  <c r="BD188" i="13"/>
  <c r="BC188"/>
  <c r="BA188"/>
  <c r="BE186"/>
  <c r="BD186"/>
  <c r="BC186"/>
  <c r="BA186"/>
  <c r="K186"/>
  <c r="I186"/>
  <c r="G186"/>
  <c r="BB186" s="1"/>
  <c r="BE184"/>
  <c r="BD184"/>
  <c r="BC184"/>
  <c r="BA184"/>
  <c r="K184"/>
  <c r="I184"/>
  <c r="G184"/>
  <c r="BB184" s="1"/>
  <c r="BE182"/>
  <c r="BD182"/>
  <c r="BC182"/>
  <c r="BA182"/>
  <c r="K182"/>
  <c r="I182"/>
  <c r="G182"/>
  <c r="BB182" s="1"/>
  <c r="BE180"/>
  <c r="BD180"/>
  <c r="BC180"/>
  <c r="BA180"/>
  <c r="K180"/>
  <c r="I180"/>
  <c r="G180"/>
  <c r="E188" s="1"/>
  <c r="G188" s="1"/>
  <c r="BB188" s="1"/>
  <c r="B16" i="12"/>
  <c r="A16"/>
  <c r="BE177" i="13"/>
  <c r="BE178" s="1"/>
  <c r="I15" i="12" s="1"/>
  <c r="BD177" i="13"/>
  <c r="BD178" s="1"/>
  <c r="H15" i="12" s="1"/>
  <c r="BC177" i="13"/>
  <c r="BB177"/>
  <c r="BB178" s="1"/>
  <c r="F15" i="12" s="1"/>
  <c r="BA177" i="13"/>
  <c r="K177"/>
  <c r="K178" s="1"/>
  <c r="I177"/>
  <c r="G177"/>
  <c r="B15" i="12"/>
  <c r="A15"/>
  <c r="BC178" i="13"/>
  <c r="G15" i="12" s="1"/>
  <c r="BA178" i="13"/>
  <c r="E15" i="12" s="1"/>
  <c r="I178" i="13"/>
  <c r="G178"/>
  <c r="BE173"/>
  <c r="BD173"/>
  <c r="BC173"/>
  <c r="BB173"/>
  <c r="K173"/>
  <c r="I173"/>
  <c r="G173"/>
  <c r="BA173" s="1"/>
  <c r="BE171"/>
  <c r="BD171"/>
  <c r="BC171"/>
  <c r="BB171"/>
  <c r="K171"/>
  <c r="I171"/>
  <c r="G171"/>
  <c r="BA171" s="1"/>
  <c r="BE168"/>
  <c r="BD168"/>
  <c r="BC168"/>
  <c r="BB168"/>
  <c r="K168"/>
  <c r="I168"/>
  <c r="G168"/>
  <c r="BA168" s="1"/>
  <c r="BE166"/>
  <c r="BD166"/>
  <c r="BC166"/>
  <c r="BB166"/>
  <c r="K166"/>
  <c r="I166"/>
  <c r="G166"/>
  <c r="BA166" s="1"/>
  <c r="BE164"/>
  <c r="BE175" s="1"/>
  <c r="I14" i="12" s="1"/>
  <c r="BD164" i="13"/>
  <c r="BD175" s="1"/>
  <c r="H14" i="12" s="1"/>
  <c r="BC164" i="13"/>
  <c r="BB164"/>
  <c r="BB175" s="1"/>
  <c r="F14" i="12" s="1"/>
  <c r="K164" i="13"/>
  <c r="I164"/>
  <c r="G164"/>
  <c r="BA164" s="1"/>
  <c r="B14" i="12"/>
  <c r="A14"/>
  <c r="BC175" i="13"/>
  <c r="G14" i="12" s="1"/>
  <c r="K175" i="13"/>
  <c r="I175"/>
  <c r="G175"/>
  <c r="BE159"/>
  <c r="BD159"/>
  <c r="BC159"/>
  <c r="BB159"/>
  <c r="K159"/>
  <c r="I159"/>
  <c r="G159"/>
  <c r="BA159" s="1"/>
  <c r="BE156"/>
  <c r="BD156"/>
  <c r="BC156"/>
  <c r="BB156"/>
  <c r="K156"/>
  <c r="I156"/>
  <c r="G156"/>
  <c r="BA156" s="1"/>
  <c r="BE154"/>
  <c r="BD154"/>
  <c r="BC154"/>
  <c r="BB154"/>
  <c r="K154"/>
  <c r="I154"/>
  <c r="I162" s="1"/>
  <c r="G154"/>
  <c r="BA154" s="1"/>
  <c r="BE150"/>
  <c r="BD150"/>
  <c r="BC150"/>
  <c r="BB150"/>
  <c r="K150"/>
  <c r="I150"/>
  <c r="G150"/>
  <c r="BA150" s="1"/>
  <c r="BE147"/>
  <c r="BD147"/>
  <c r="BC147"/>
  <c r="BB147"/>
  <c r="K147"/>
  <c r="I147"/>
  <c r="G147"/>
  <c r="BA147" s="1"/>
  <c r="BE145"/>
  <c r="BD145"/>
  <c r="BC145"/>
  <c r="BB145"/>
  <c r="K145"/>
  <c r="I145"/>
  <c r="G145"/>
  <c r="BA145" s="1"/>
  <c r="BE142"/>
  <c r="BD142"/>
  <c r="BC142"/>
  <c r="BB142"/>
  <c r="K142"/>
  <c r="I142"/>
  <c r="G142"/>
  <c r="BA142" s="1"/>
  <c r="BE139"/>
  <c r="BD139"/>
  <c r="BC139"/>
  <c r="BB139"/>
  <c r="K139"/>
  <c r="I139"/>
  <c r="G139"/>
  <c r="BA139" s="1"/>
  <c r="BE137"/>
  <c r="BD137"/>
  <c r="BD162" s="1"/>
  <c r="H13" i="12" s="1"/>
  <c r="BC137" i="13"/>
  <c r="BB137"/>
  <c r="K137"/>
  <c r="I137"/>
  <c r="G137"/>
  <c r="BA137" s="1"/>
  <c r="B13" i="12"/>
  <c r="A13"/>
  <c r="BB162" i="13"/>
  <c r="F13" i="12" s="1"/>
  <c r="BE131" i="13"/>
  <c r="BD131"/>
  <c r="BC131"/>
  <c r="BB131"/>
  <c r="K131"/>
  <c r="I131"/>
  <c r="G131"/>
  <c r="BA131" s="1"/>
  <c r="BE127"/>
  <c r="BD127"/>
  <c r="BC127"/>
  <c r="BB127"/>
  <c r="K127"/>
  <c r="I127"/>
  <c r="G127"/>
  <c r="BA127" s="1"/>
  <c r="BE124"/>
  <c r="BD124"/>
  <c r="BC124"/>
  <c r="BC135" s="1"/>
  <c r="G12" i="12" s="1"/>
  <c r="BB124" i="13"/>
  <c r="BB135" s="1"/>
  <c r="F12" i="12" s="1"/>
  <c r="K124" i="13"/>
  <c r="K135" s="1"/>
  <c r="I124"/>
  <c r="I135" s="1"/>
  <c r="G124"/>
  <c r="BA124" s="1"/>
  <c r="B12" i="12"/>
  <c r="A12"/>
  <c r="BD135" i="13"/>
  <c r="H12" i="12" s="1"/>
  <c r="BE120" i="13"/>
  <c r="BD120"/>
  <c r="BC120"/>
  <c r="BB120"/>
  <c r="K120"/>
  <c r="I120"/>
  <c r="G120"/>
  <c r="BA120" s="1"/>
  <c r="BE116"/>
  <c r="BD116"/>
  <c r="BC116"/>
  <c r="BB116"/>
  <c r="K116"/>
  <c r="I116"/>
  <c r="G116"/>
  <c r="BA116" s="1"/>
  <c r="BE112"/>
  <c r="BD112"/>
  <c r="BC112"/>
  <c r="BB112"/>
  <c r="K112"/>
  <c r="I112"/>
  <c r="G112"/>
  <c r="BA112" s="1"/>
  <c r="BE109"/>
  <c r="BD109"/>
  <c r="BC109"/>
  <c r="BB109"/>
  <c r="K109"/>
  <c r="I109"/>
  <c r="G109"/>
  <c r="BA109" s="1"/>
  <c r="BE107"/>
  <c r="BD107"/>
  <c r="BC107"/>
  <c r="BB107"/>
  <c r="BB122" s="1"/>
  <c r="F11" i="12" s="1"/>
  <c r="G46" i="1" s="1"/>
  <c r="K107" i="13"/>
  <c r="K122" s="1"/>
  <c r="I107"/>
  <c r="I122" s="1"/>
  <c r="G107"/>
  <c r="B11" i="12"/>
  <c r="A11"/>
  <c r="BD122" i="13"/>
  <c r="H11" i="12" s="1"/>
  <c r="I46" i="1" s="1"/>
  <c r="BE103" i="13"/>
  <c r="BD103"/>
  <c r="BC103"/>
  <c r="BB103"/>
  <c r="K103"/>
  <c r="I103"/>
  <c r="G103"/>
  <c r="BA103" s="1"/>
  <c r="BE101"/>
  <c r="BD101"/>
  <c r="BD105" s="1"/>
  <c r="H10" i="12" s="1"/>
  <c r="BC101" i="13"/>
  <c r="BB101"/>
  <c r="BB105" s="1"/>
  <c r="F10" i="12" s="1"/>
  <c r="K101" i="13"/>
  <c r="K105" s="1"/>
  <c r="I101"/>
  <c r="I105" s="1"/>
  <c r="G101"/>
  <c r="BA101" s="1"/>
  <c r="B10" i="12"/>
  <c r="A10"/>
  <c r="BC105" i="13"/>
  <c r="G10" i="12" s="1"/>
  <c r="BE96" i="13"/>
  <c r="BD96"/>
  <c r="BC96"/>
  <c r="BB96"/>
  <c r="K96"/>
  <c r="I96"/>
  <c r="G96"/>
  <c r="BA96" s="1"/>
  <c r="BE94"/>
  <c r="BD94"/>
  <c r="BC94"/>
  <c r="BB94"/>
  <c r="K94"/>
  <c r="I94"/>
  <c r="G94"/>
  <c r="BA94" s="1"/>
  <c r="BE92"/>
  <c r="BD92"/>
  <c r="BC92"/>
  <c r="BB92"/>
  <c r="K92"/>
  <c r="I92"/>
  <c r="G92"/>
  <c r="BA92" s="1"/>
  <c r="BE90"/>
  <c r="BD90"/>
  <c r="BC90"/>
  <c r="BB90"/>
  <c r="K90"/>
  <c r="I90"/>
  <c r="G90"/>
  <c r="BA90" s="1"/>
  <c r="BE88"/>
  <c r="BE99" s="1"/>
  <c r="I9" i="12" s="1"/>
  <c r="BD88" i="13"/>
  <c r="BD99" s="1"/>
  <c r="H9" i="12" s="1"/>
  <c r="BC88" i="13"/>
  <c r="BC99" s="1"/>
  <c r="G9" i="12" s="1"/>
  <c r="BB88" i="13"/>
  <c r="BB99" s="1"/>
  <c r="F9" i="12" s="1"/>
  <c r="K88" i="13"/>
  <c r="I88"/>
  <c r="G88"/>
  <c r="BA88" s="1"/>
  <c r="B9" i="12"/>
  <c r="A9"/>
  <c r="K99" i="13"/>
  <c r="BE84"/>
  <c r="BD84"/>
  <c r="BC84"/>
  <c r="BB84"/>
  <c r="K84"/>
  <c r="I84"/>
  <c r="G84"/>
  <c r="BA84" s="1"/>
  <c r="BE77"/>
  <c r="BD77"/>
  <c r="BC77"/>
  <c r="BB77"/>
  <c r="K77"/>
  <c r="K86" s="1"/>
  <c r="I77"/>
  <c r="G77"/>
  <c r="BA77" s="1"/>
  <c r="BE75"/>
  <c r="BD75"/>
  <c r="BC75"/>
  <c r="BB75"/>
  <c r="K75"/>
  <c r="I75"/>
  <c r="G75"/>
  <c r="BA75" s="1"/>
  <c r="BE73"/>
  <c r="BD73"/>
  <c r="BC73"/>
  <c r="BB73"/>
  <c r="K73"/>
  <c r="I73"/>
  <c r="G73"/>
  <c r="BA73" s="1"/>
  <c r="BE71"/>
  <c r="BE86" s="1"/>
  <c r="I8" i="12" s="1"/>
  <c r="BD71" i="13"/>
  <c r="BC71"/>
  <c r="BB71"/>
  <c r="K71"/>
  <c r="I71"/>
  <c r="I86" s="1"/>
  <c r="G71"/>
  <c r="BA71" s="1"/>
  <c r="BE68"/>
  <c r="BD68"/>
  <c r="BC68"/>
  <c r="BB68"/>
  <c r="K68"/>
  <c r="I68"/>
  <c r="G68"/>
  <c r="BA68" s="1"/>
  <c r="BE66"/>
  <c r="BD66"/>
  <c r="BC66"/>
  <c r="BC86" s="1"/>
  <c r="G8" i="12" s="1"/>
  <c r="BB66" i="13"/>
  <c r="K66"/>
  <c r="I66"/>
  <c r="G66"/>
  <c r="B8" i="12"/>
  <c r="A8"/>
  <c r="BE63" i="13"/>
  <c r="BD63"/>
  <c r="BC63"/>
  <c r="BB63"/>
  <c r="BA63"/>
  <c r="K63"/>
  <c r="I63"/>
  <c r="G63"/>
  <c r="BE57"/>
  <c r="BD57"/>
  <c r="BC57"/>
  <c r="BB57"/>
  <c r="BA57"/>
  <c r="K57"/>
  <c r="I57"/>
  <c r="G57"/>
  <c r="BE51"/>
  <c r="BD51"/>
  <c r="BC51"/>
  <c r="BB51"/>
  <c r="BA51"/>
  <c r="K51"/>
  <c r="I51"/>
  <c r="G51"/>
  <c r="BE45"/>
  <c r="BD45"/>
  <c r="BC45"/>
  <c r="BB45"/>
  <c r="BA45"/>
  <c r="K45"/>
  <c r="I45"/>
  <c r="G45"/>
  <c r="BE39"/>
  <c r="BD39"/>
  <c r="BC39"/>
  <c r="BB39"/>
  <c r="BA39"/>
  <c r="K39"/>
  <c r="I39"/>
  <c r="G39"/>
  <c r="BE37"/>
  <c r="BD37"/>
  <c r="BC37"/>
  <c r="BB37"/>
  <c r="BA37"/>
  <c r="K37"/>
  <c r="I37"/>
  <c r="G37"/>
  <c r="BE35"/>
  <c r="BD35"/>
  <c r="BC35"/>
  <c r="BB35"/>
  <c r="BA35"/>
  <c r="K35"/>
  <c r="I35"/>
  <c r="G35"/>
  <c r="BE33"/>
  <c r="BD33"/>
  <c r="BC33"/>
  <c r="BB33"/>
  <c r="BA33"/>
  <c r="K33"/>
  <c r="I33"/>
  <c r="G33"/>
  <c r="BE31"/>
  <c r="BD31"/>
  <c r="BC31"/>
  <c r="BB31"/>
  <c r="BA31"/>
  <c r="K31"/>
  <c r="I31"/>
  <c r="G31"/>
  <c r="BE24"/>
  <c r="BD24"/>
  <c r="BC24"/>
  <c r="BB24"/>
  <c r="BA24"/>
  <c r="K24"/>
  <c r="I24"/>
  <c r="G24"/>
  <c r="BE17"/>
  <c r="BD17"/>
  <c r="BC17"/>
  <c r="BB17"/>
  <c r="BA17"/>
  <c r="K17"/>
  <c r="I17"/>
  <c r="G17"/>
  <c r="BE15"/>
  <c r="BD15"/>
  <c r="BC15"/>
  <c r="BB15"/>
  <c r="BA15"/>
  <c r="K15"/>
  <c r="I15"/>
  <c r="G15"/>
  <c r="BE13"/>
  <c r="BD13"/>
  <c r="BC13"/>
  <c r="BB13"/>
  <c r="BA13"/>
  <c r="K13"/>
  <c r="I13"/>
  <c r="G13"/>
  <c r="BE11"/>
  <c r="BD11"/>
  <c r="BC11"/>
  <c r="BB11"/>
  <c r="BA11"/>
  <c r="K11"/>
  <c r="I11"/>
  <c r="G11"/>
  <c r="BE8"/>
  <c r="BD8"/>
  <c r="BD64" s="1"/>
  <c r="H7" i="12" s="1"/>
  <c r="BC8" i="13"/>
  <c r="BB8"/>
  <c r="BB64" s="1"/>
  <c r="F7" i="12" s="1"/>
  <c r="BA8" i="13"/>
  <c r="BA64" s="1"/>
  <c r="E7" i="12" s="1"/>
  <c r="K8" i="13"/>
  <c r="I8"/>
  <c r="I64" s="1"/>
  <c r="G8"/>
  <c r="B7" i="12"/>
  <c r="A7"/>
  <c r="BC64" i="13"/>
  <c r="G7" i="12" s="1"/>
  <c r="K64" i="13"/>
  <c r="G64"/>
  <c r="E4"/>
  <c r="F3"/>
  <c r="C33" i="11"/>
  <c r="F33" s="1"/>
  <c r="C31"/>
  <c r="G7"/>
  <c r="I37" i="9"/>
  <c r="D21" i="8"/>
  <c r="I36" i="9"/>
  <c r="G21" i="8" s="1"/>
  <c r="D20"/>
  <c r="I35" i="9"/>
  <c r="G20" i="8" s="1"/>
  <c r="D19"/>
  <c r="I34" i="9"/>
  <c r="G19" i="8" s="1"/>
  <c r="D18"/>
  <c r="I33" i="9"/>
  <c r="G18" i="8" s="1"/>
  <c r="G17"/>
  <c r="D17"/>
  <c r="I32" i="9"/>
  <c r="D16" i="8"/>
  <c r="I31" i="9"/>
  <c r="G16" i="8" s="1"/>
  <c r="D15"/>
  <c r="I30" i="9"/>
  <c r="G15" i="8" s="1"/>
  <c r="BE299" i="10"/>
  <c r="BD299"/>
  <c r="BC299"/>
  <c r="BB299"/>
  <c r="K299"/>
  <c r="I299"/>
  <c r="G299"/>
  <c r="BA299" s="1"/>
  <c r="BE298"/>
  <c r="BD298"/>
  <c r="BC298"/>
  <c r="BB298"/>
  <c r="K298"/>
  <c r="I298"/>
  <c r="G298"/>
  <c r="BA298" s="1"/>
  <c r="BE297"/>
  <c r="BD297"/>
  <c r="BC297"/>
  <c r="BB297"/>
  <c r="K297"/>
  <c r="I297"/>
  <c r="G297"/>
  <c r="BA297" s="1"/>
  <c r="BE296"/>
  <c r="BD296"/>
  <c r="BC296"/>
  <c r="BB296"/>
  <c r="K296"/>
  <c r="I296"/>
  <c r="G296"/>
  <c r="BA296" s="1"/>
  <c r="BE295"/>
  <c r="BD295"/>
  <c r="BC295"/>
  <c r="BC300" s="1"/>
  <c r="G24" i="9" s="1"/>
  <c r="BB295" i="10"/>
  <c r="K295"/>
  <c r="I295"/>
  <c r="G295"/>
  <c r="BA295" s="1"/>
  <c r="BE294"/>
  <c r="BD294"/>
  <c r="BC294"/>
  <c r="BB294"/>
  <c r="BB300" s="1"/>
  <c r="F24" i="9" s="1"/>
  <c r="K294" i="10"/>
  <c r="I294"/>
  <c r="G294"/>
  <c r="BA294" s="1"/>
  <c r="B24" i="9"/>
  <c r="A24"/>
  <c r="K300" i="10"/>
  <c r="I300"/>
  <c r="BE290"/>
  <c r="BE292" s="1"/>
  <c r="I23" i="9" s="1"/>
  <c r="BD290" i="10"/>
  <c r="BC290"/>
  <c r="BA290"/>
  <c r="K290"/>
  <c r="I290"/>
  <c r="G290"/>
  <c r="BB290" s="1"/>
  <c r="BE288"/>
  <c r="BD288"/>
  <c r="BC288"/>
  <c r="BA288"/>
  <c r="K288"/>
  <c r="I288"/>
  <c r="G288"/>
  <c r="BB288" s="1"/>
  <c r="BE284"/>
  <c r="BD284"/>
  <c r="BC284"/>
  <c r="BA284"/>
  <c r="K284"/>
  <c r="I284"/>
  <c r="G284"/>
  <c r="BB284" s="1"/>
  <c r="BE280"/>
  <c r="BD280"/>
  <c r="BC280"/>
  <c r="BA280"/>
  <c r="K280"/>
  <c r="I280"/>
  <c r="G280"/>
  <c r="BB280" s="1"/>
  <c r="B23" i="9"/>
  <c r="A23"/>
  <c r="K292" i="10"/>
  <c r="I292"/>
  <c r="BE273"/>
  <c r="BD273"/>
  <c r="BC273"/>
  <c r="BA273"/>
  <c r="K273"/>
  <c r="I273"/>
  <c r="G273"/>
  <c r="BB273" s="1"/>
  <c r="BE268"/>
  <c r="BD268"/>
  <c r="BD278" s="1"/>
  <c r="H22" i="9" s="1"/>
  <c r="BC268" i="10"/>
  <c r="BA268"/>
  <c r="K268"/>
  <c r="K278" s="1"/>
  <c r="I268"/>
  <c r="G268"/>
  <c r="BB268" s="1"/>
  <c r="BB278" s="1"/>
  <c r="F22" i="9" s="1"/>
  <c r="B22"/>
  <c r="A22"/>
  <c r="BE278" i="10"/>
  <c r="I22" i="9" s="1"/>
  <c r="I278" i="10"/>
  <c r="BE265"/>
  <c r="BD265"/>
  <c r="BC265"/>
  <c r="BA265"/>
  <c r="BE263"/>
  <c r="BD263"/>
  <c r="BC263"/>
  <c r="BA263"/>
  <c r="K263"/>
  <c r="I263"/>
  <c r="G263"/>
  <c r="BB263" s="1"/>
  <c r="BE261"/>
  <c r="BD261"/>
  <c r="BC261"/>
  <c r="BA261"/>
  <c r="K261"/>
  <c r="I261"/>
  <c r="G261"/>
  <c r="BB261" s="1"/>
  <c r="BE258"/>
  <c r="BD258"/>
  <c r="BC258"/>
  <c r="BA258"/>
  <c r="K258"/>
  <c r="I258"/>
  <c r="G258"/>
  <c r="BB258" s="1"/>
  <c r="BE253"/>
  <c r="BD253"/>
  <c r="BC253"/>
  <c r="BA253"/>
  <c r="K253"/>
  <c r="I253"/>
  <c r="G253"/>
  <c r="BB253" s="1"/>
  <c r="BE251"/>
  <c r="BD251"/>
  <c r="BC251"/>
  <c r="BA251"/>
  <c r="K251"/>
  <c r="I251"/>
  <c r="G251"/>
  <c r="BB251" s="1"/>
  <c r="BE249"/>
  <c r="BD249"/>
  <c r="BC249"/>
  <c r="BA249"/>
  <c r="K249"/>
  <c r="I249"/>
  <c r="G249"/>
  <c r="BB249" s="1"/>
  <c r="BE245"/>
  <c r="BD245"/>
  <c r="BC245"/>
  <c r="BA245"/>
  <c r="K245"/>
  <c r="I245"/>
  <c r="G245"/>
  <c r="BB245" s="1"/>
  <c r="BE243"/>
  <c r="BD243"/>
  <c r="BC243"/>
  <c r="BA243"/>
  <c r="K243"/>
  <c r="I243"/>
  <c r="G243"/>
  <c r="BB243" s="1"/>
  <c r="BE235"/>
  <c r="BD235"/>
  <c r="BC235"/>
  <c r="BA235"/>
  <c r="K235"/>
  <c r="I235"/>
  <c r="G235"/>
  <c r="BB235" s="1"/>
  <c r="BE230"/>
  <c r="BD230"/>
  <c r="BC230"/>
  <c r="BA230"/>
  <c r="K230"/>
  <c r="I230"/>
  <c r="G230"/>
  <c r="BB230" s="1"/>
  <c r="BE228"/>
  <c r="BD228"/>
  <c r="BC228"/>
  <c r="BA228"/>
  <c r="K228"/>
  <c r="I228"/>
  <c r="G228"/>
  <c r="BB228" s="1"/>
  <c r="BE226"/>
  <c r="BD226"/>
  <c r="BC226"/>
  <c r="BA226"/>
  <c r="K226"/>
  <c r="I226"/>
  <c r="G226"/>
  <c r="BB226" s="1"/>
  <c r="B21" i="9"/>
  <c r="A21"/>
  <c r="BA266" i="10"/>
  <c r="E21" i="9" s="1"/>
  <c r="F64" i="1" s="1"/>
  <c r="BE223" i="10"/>
  <c r="BD223"/>
  <c r="BC223"/>
  <c r="BA223"/>
  <c r="BE217"/>
  <c r="BD217"/>
  <c r="BC217"/>
  <c r="BA217"/>
  <c r="K217"/>
  <c r="I217"/>
  <c r="G217"/>
  <c r="BB217" s="1"/>
  <c r="BE209"/>
  <c r="BD209"/>
  <c r="BC209"/>
  <c r="BA209"/>
  <c r="K209"/>
  <c r="I209"/>
  <c r="G209"/>
  <c r="BB209" s="1"/>
  <c r="BE205"/>
  <c r="BD205"/>
  <c r="BC205"/>
  <c r="BA205"/>
  <c r="K205"/>
  <c r="I205"/>
  <c r="G205"/>
  <c r="BB205" s="1"/>
  <c r="BE202"/>
  <c r="BD202"/>
  <c r="BC202"/>
  <c r="BA202"/>
  <c r="K202"/>
  <c r="I202"/>
  <c r="G202"/>
  <c r="BB202" s="1"/>
  <c r="BE194"/>
  <c r="BD194"/>
  <c r="BC194"/>
  <c r="BA194"/>
  <c r="K194"/>
  <c r="I194"/>
  <c r="G194"/>
  <c r="B20" i="9"/>
  <c r="A20"/>
  <c r="BE191" i="10"/>
  <c r="BD191"/>
  <c r="BC191"/>
  <c r="BA191"/>
  <c r="BE189"/>
  <c r="BD189"/>
  <c r="BC189"/>
  <c r="BA189"/>
  <c r="K189"/>
  <c r="I189"/>
  <c r="G189"/>
  <c r="BB189" s="1"/>
  <c r="BE187"/>
  <c r="BD187"/>
  <c r="BC187"/>
  <c r="BA187"/>
  <c r="BA192" s="1"/>
  <c r="E19" i="9" s="1"/>
  <c r="K187" i="10"/>
  <c r="I187"/>
  <c r="G187"/>
  <c r="BB187" s="1"/>
  <c r="BE181"/>
  <c r="BD181"/>
  <c r="BC181"/>
  <c r="BA181"/>
  <c r="K181"/>
  <c r="I181"/>
  <c r="G181"/>
  <c r="BB181" s="1"/>
  <c r="BE179"/>
  <c r="BD179"/>
  <c r="BC179"/>
  <c r="BA179"/>
  <c r="K179"/>
  <c r="I179"/>
  <c r="G179"/>
  <c r="B19" i="9"/>
  <c r="A19"/>
  <c r="BE176" i="10"/>
  <c r="BD176"/>
  <c r="BC176"/>
  <c r="BC177" s="1"/>
  <c r="G18" i="9" s="1"/>
  <c r="BA176" i="10"/>
  <c r="BA177" s="1"/>
  <c r="E18" i="9" s="1"/>
  <c r="BE174" i="10"/>
  <c r="BE177" s="1"/>
  <c r="I18" i="9" s="1"/>
  <c r="BD174" i="10"/>
  <c r="BD177" s="1"/>
  <c r="H18" i="9" s="1"/>
  <c r="BC174" i="10"/>
  <c r="BA174"/>
  <c r="K174"/>
  <c r="I174"/>
  <c r="G174"/>
  <c r="E176" s="1"/>
  <c r="G176" s="1"/>
  <c r="B18" i="9"/>
  <c r="A18"/>
  <c r="BE171" i="10"/>
  <c r="BD171"/>
  <c r="BC171"/>
  <c r="BA171"/>
  <c r="BE168"/>
  <c r="BD168"/>
  <c r="BC168"/>
  <c r="BA168"/>
  <c r="K168"/>
  <c r="I168"/>
  <c r="G168"/>
  <c r="BB168" s="1"/>
  <c r="BE166"/>
  <c r="BD166"/>
  <c r="BC166"/>
  <c r="BA166"/>
  <c r="K166"/>
  <c r="I166"/>
  <c r="G166"/>
  <c r="BB166" s="1"/>
  <c r="BE163"/>
  <c r="BD163"/>
  <c r="BC163"/>
  <c r="BA163"/>
  <c r="K163"/>
  <c r="I163"/>
  <c r="G163"/>
  <c r="BB163" s="1"/>
  <c r="B17" i="9"/>
  <c r="A17"/>
  <c r="BE160" i="10"/>
  <c r="BD160"/>
  <c r="BC160"/>
  <c r="BA160"/>
  <c r="BE157"/>
  <c r="BD157"/>
  <c r="BC157"/>
  <c r="BA157"/>
  <c r="K157"/>
  <c r="I157"/>
  <c r="G157"/>
  <c r="BB157" s="1"/>
  <c r="BE149"/>
  <c r="BD149"/>
  <c r="BC149"/>
  <c r="BA149"/>
  <c r="K149"/>
  <c r="I149"/>
  <c r="G149"/>
  <c r="BB149" s="1"/>
  <c r="BE147"/>
  <c r="BD147"/>
  <c r="BC147"/>
  <c r="BA147"/>
  <c r="K147"/>
  <c r="I147"/>
  <c r="G147"/>
  <c r="BB147" s="1"/>
  <c r="BE143"/>
  <c r="BD143"/>
  <c r="BC143"/>
  <c r="BA143"/>
  <c r="K143"/>
  <c r="I143"/>
  <c r="G143"/>
  <c r="BB143" s="1"/>
  <c r="B16" i="9"/>
  <c r="A16"/>
  <c r="BE140" i="10"/>
  <c r="BD140"/>
  <c r="BC140"/>
  <c r="BA140"/>
  <c r="BE133"/>
  <c r="BD133"/>
  <c r="BC133"/>
  <c r="BA133"/>
  <c r="K133"/>
  <c r="I133"/>
  <c r="G133"/>
  <c r="BB133" s="1"/>
  <c r="BE130"/>
  <c r="BD130"/>
  <c r="BC130"/>
  <c r="BA130"/>
  <c r="K130"/>
  <c r="I130"/>
  <c r="G130"/>
  <c r="BB130" s="1"/>
  <c r="BE127"/>
  <c r="BD127"/>
  <c r="BC127"/>
  <c r="BA127"/>
  <c r="K127"/>
  <c r="I127"/>
  <c r="G127"/>
  <c r="BB127" s="1"/>
  <c r="BE121"/>
  <c r="BD121"/>
  <c r="BC121"/>
  <c r="BA121"/>
  <c r="K121"/>
  <c r="I121"/>
  <c r="G121"/>
  <c r="BB121" s="1"/>
  <c r="BE119"/>
  <c r="BD119"/>
  <c r="BC119"/>
  <c r="BA119"/>
  <c r="K119"/>
  <c r="I119"/>
  <c r="G119"/>
  <c r="BB119" s="1"/>
  <c r="B15" i="9"/>
  <c r="A15"/>
  <c r="BE116" i="10"/>
  <c r="BE117" s="1"/>
  <c r="I14" i="9" s="1"/>
  <c r="BD116" i="10"/>
  <c r="BD117" s="1"/>
  <c r="H14" i="9" s="1"/>
  <c r="BC116" i="10"/>
  <c r="BC117" s="1"/>
  <c r="G14" i="9" s="1"/>
  <c r="BB116" i="10"/>
  <c r="BB117" s="1"/>
  <c r="F14" i="9" s="1"/>
  <c r="K116" i="10"/>
  <c r="K117" s="1"/>
  <c r="I116"/>
  <c r="I117" s="1"/>
  <c r="G116"/>
  <c r="BA116" s="1"/>
  <c r="BA117" s="1"/>
  <c r="E14" i="9" s="1"/>
  <c r="B14"/>
  <c r="A14"/>
  <c r="BE112" i="10"/>
  <c r="BD112"/>
  <c r="BC112"/>
  <c r="BB112"/>
  <c r="K112"/>
  <c r="I112"/>
  <c r="G112"/>
  <c r="BA112" s="1"/>
  <c r="BE110"/>
  <c r="BD110"/>
  <c r="BD114" s="1"/>
  <c r="H13" i="9" s="1"/>
  <c r="BC110" i="10"/>
  <c r="BB110"/>
  <c r="BB114" s="1"/>
  <c r="F13" i="9" s="1"/>
  <c r="K110" i="10"/>
  <c r="I110"/>
  <c r="I114" s="1"/>
  <c r="G110"/>
  <c r="BA110" s="1"/>
  <c r="BA114" s="1"/>
  <c r="E13" i="9" s="1"/>
  <c r="B13"/>
  <c r="A13"/>
  <c r="BE114" i="10"/>
  <c r="I13" i="9" s="1"/>
  <c r="BC114" i="10"/>
  <c r="G13" i="9" s="1"/>
  <c r="K114" i="10"/>
  <c r="BE106"/>
  <c r="BD106"/>
  <c r="BC106"/>
  <c r="BB106"/>
  <c r="K106"/>
  <c r="I106"/>
  <c r="G106"/>
  <c r="BA106" s="1"/>
  <c r="BE104"/>
  <c r="BD104"/>
  <c r="BC104"/>
  <c r="BB104"/>
  <c r="K104"/>
  <c r="I104"/>
  <c r="G104"/>
  <c r="BA104" s="1"/>
  <c r="BE102"/>
  <c r="BD102"/>
  <c r="BC102"/>
  <c r="BB102"/>
  <c r="K102"/>
  <c r="I102"/>
  <c r="G102"/>
  <c r="BA102" s="1"/>
  <c r="BE100"/>
  <c r="BD100"/>
  <c r="BC100"/>
  <c r="BB100"/>
  <c r="K100"/>
  <c r="I100"/>
  <c r="G100"/>
  <c r="BA100" s="1"/>
  <c r="BE98"/>
  <c r="BD98"/>
  <c r="BC98"/>
  <c r="BB98"/>
  <c r="K98"/>
  <c r="I98"/>
  <c r="G98"/>
  <c r="BA98" s="1"/>
  <c r="BE96"/>
  <c r="BD96"/>
  <c r="BC96"/>
  <c r="BB96"/>
  <c r="K96"/>
  <c r="I96"/>
  <c r="G96"/>
  <c r="BA96" s="1"/>
  <c r="BE90"/>
  <c r="BD90"/>
  <c r="BC90"/>
  <c r="BB90"/>
  <c r="K90"/>
  <c r="I90"/>
  <c r="G90"/>
  <c r="BA90" s="1"/>
  <c r="BE85"/>
  <c r="BD85"/>
  <c r="BC85"/>
  <c r="BB85"/>
  <c r="K85"/>
  <c r="I85"/>
  <c r="G85"/>
  <c r="BA85" s="1"/>
  <c r="BE82"/>
  <c r="BD82"/>
  <c r="BC82"/>
  <c r="BB82"/>
  <c r="K82"/>
  <c r="I82"/>
  <c r="I108" s="1"/>
  <c r="G82"/>
  <c r="B12" i="9"/>
  <c r="A12"/>
  <c r="K108" i="10"/>
  <c r="BE74"/>
  <c r="BE80" s="1"/>
  <c r="I11" i="9" s="1"/>
  <c r="BD74" i="10"/>
  <c r="BD80" s="1"/>
  <c r="H11" i="9" s="1"/>
  <c r="BC74" i="10"/>
  <c r="BB74"/>
  <c r="K74"/>
  <c r="K80" s="1"/>
  <c r="I74"/>
  <c r="G74"/>
  <c r="BA74" s="1"/>
  <c r="BA80" s="1"/>
  <c r="E11" i="9" s="1"/>
  <c r="B11"/>
  <c r="A11"/>
  <c r="BC80" i="10"/>
  <c r="G11" i="9" s="1"/>
  <c r="BB80" i="10"/>
  <c r="F11" i="9" s="1"/>
  <c r="I80" i="10"/>
  <c r="BE70"/>
  <c r="BE72" s="1"/>
  <c r="I10" i="9" s="1"/>
  <c r="BD70" i="10"/>
  <c r="BD72" s="1"/>
  <c r="H10" i="9" s="1"/>
  <c r="BC70" i="10"/>
  <c r="BC72" s="1"/>
  <c r="G10" i="9" s="1"/>
  <c r="BB70" i="10"/>
  <c r="BB72" s="1"/>
  <c r="F10" i="9" s="1"/>
  <c r="K70" i="10"/>
  <c r="I70"/>
  <c r="I72" s="1"/>
  <c r="G70"/>
  <c r="BA70" s="1"/>
  <c r="BA72" s="1"/>
  <c r="E10" i="9" s="1"/>
  <c r="B10"/>
  <c r="A10"/>
  <c r="K72" i="10"/>
  <c r="BE64"/>
  <c r="BD64"/>
  <c r="BC64"/>
  <c r="BB64"/>
  <c r="K64"/>
  <c r="I64"/>
  <c r="G64"/>
  <c r="BA64" s="1"/>
  <c r="BE58"/>
  <c r="BD58"/>
  <c r="BC58"/>
  <c r="BB58"/>
  <c r="BA58"/>
  <c r="K58"/>
  <c r="I58"/>
  <c r="G58"/>
  <c r="BE56"/>
  <c r="BD56"/>
  <c r="BC56"/>
  <c r="BB56"/>
  <c r="BA56"/>
  <c r="K56"/>
  <c r="I56"/>
  <c r="G56"/>
  <c r="BE54"/>
  <c r="BD54"/>
  <c r="BC54"/>
  <c r="BB54"/>
  <c r="BA54"/>
  <c r="K54"/>
  <c r="I54"/>
  <c r="G54"/>
  <c r="BE48"/>
  <c r="BD48"/>
  <c r="BC48"/>
  <c r="BB48"/>
  <c r="BA48"/>
  <c r="K48"/>
  <c r="I48"/>
  <c r="G48"/>
  <c r="BE46"/>
  <c r="BD46"/>
  <c r="BC46"/>
  <c r="BB46"/>
  <c r="BA46"/>
  <c r="K46"/>
  <c r="I46"/>
  <c r="G46"/>
  <c r="BE43"/>
  <c r="BE68" s="1"/>
  <c r="I9" i="9" s="1"/>
  <c r="BD43" i="10"/>
  <c r="BC43"/>
  <c r="BC68" s="1"/>
  <c r="G9" i="9" s="1"/>
  <c r="BB43" i="10"/>
  <c r="BB68" s="1"/>
  <c r="F9" i="9" s="1"/>
  <c r="K43" i="10"/>
  <c r="I43"/>
  <c r="I68" s="1"/>
  <c r="G43"/>
  <c r="G68" s="1"/>
  <c r="B9" i="9"/>
  <c r="A9"/>
  <c r="K68" i="10"/>
  <c r="BE38"/>
  <c r="BD38"/>
  <c r="BC38"/>
  <c r="BB38"/>
  <c r="BA38"/>
  <c r="K38"/>
  <c r="I38"/>
  <c r="G38"/>
  <c r="BE35"/>
  <c r="BD35"/>
  <c r="BC35"/>
  <c r="BB35"/>
  <c r="K35"/>
  <c r="I35"/>
  <c r="BE33"/>
  <c r="BD33"/>
  <c r="BC33"/>
  <c r="BB33"/>
  <c r="K33"/>
  <c r="I33"/>
  <c r="BE31"/>
  <c r="BD31"/>
  <c r="BC31"/>
  <c r="BB31"/>
  <c r="K31"/>
  <c r="I31"/>
  <c r="B8" i="9"/>
  <c r="A8"/>
  <c r="K41" i="10"/>
  <c r="I41"/>
  <c r="BE24"/>
  <c r="BD24"/>
  <c r="BC24"/>
  <c r="BB24"/>
  <c r="BA24"/>
  <c r="K24"/>
  <c r="I24"/>
  <c r="BE19"/>
  <c r="BD19"/>
  <c r="BC19"/>
  <c r="BB19"/>
  <c r="K19"/>
  <c r="I19"/>
  <c r="BE17"/>
  <c r="BD17"/>
  <c r="BC17"/>
  <c r="BB17"/>
  <c r="K17"/>
  <c r="I17"/>
  <c r="BE13"/>
  <c r="BD13"/>
  <c r="BC13"/>
  <c r="BB13"/>
  <c r="K13"/>
  <c r="I13"/>
  <c r="BE11"/>
  <c r="BD11"/>
  <c r="BC11"/>
  <c r="BB11"/>
  <c r="K11"/>
  <c r="I11"/>
  <c r="BE8"/>
  <c r="BD8"/>
  <c r="BC8"/>
  <c r="BB8"/>
  <c r="K8"/>
  <c r="I8"/>
  <c r="B7" i="9"/>
  <c r="A7"/>
  <c r="K29" i="10"/>
  <c r="I29"/>
  <c r="E4"/>
  <c r="F3"/>
  <c r="F33" i="8"/>
  <c r="C33"/>
  <c r="C31"/>
  <c r="G7"/>
  <c r="I43" i="6"/>
  <c r="D21" i="5"/>
  <c r="I42" i="6"/>
  <c r="G21" i="5" s="1"/>
  <c r="D20"/>
  <c r="I41" i="6"/>
  <c r="G20" i="5" s="1"/>
  <c r="D19"/>
  <c r="I40" i="6"/>
  <c r="G19" i="5" s="1"/>
  <c r="D18"/>
  <c r="I39" i="6"/>
  <c r="G18" i="5" s="1"/>
  <c r="D17"/>
  <c r="I38" i="6"/>
  <c r="G17" i="5" s="1"/>
  <c r="D16"/>
  <c r="I37" i="6"/>
  <c r="G16" i="5" s="1"/>
  <c r="D15"/>
  <c r="I36" i="6"/>
  <c r="G15" i="5" s="1"/>
  <c r="BE345" i="7"/>
  <c r="BD345"/>
  <c r="BC345"/>
  <c r="BB345"/>
  <c r="BA345"/>
  <c r="K345"/>
  <c r="I345"/>
  <c r="G345"/>
  <c r="BE338"/>
  <c r="BD338"/>
  <c r="BC338"/>
  <c r="BB338"/>
  <c r="BA338"/>
  <c r="K338"/>
  <c r="I338"/>
  <c r="G338"/>
  <c r="BE335"/>
  <c r="BE346" s="1"/>
  <c r="I30" i="6" s="1"/>
  <c r="BD335" i="7"/>
  <c r="BD346" s="1"/>
  <c r="H30" i="6" s="1"/>
  <c r="BC335" i="7"/>
  <c r="BB335"/>
  <c r="BB346" s="1"/>
  <c r="F30" i="6" s="1"/>
  <c r="BA335" i="7"/>
  <c r="BA346" s="1"/>
  <c r="E30" i="6" s="1"/>
  <c r="K335" i="7"/>
  <c r="I335"/>
  <c r="G335"/>
  <c r="G346" s="1"/>
  <c r="B30" i="6"/>
  <c r="A30"/>
  <c r="BC346" i="7"/>
  <c r="G30" i="6" s="1"/>
  <c r="K346" i="7"/>
  <c r="I346"/>
  <c r="BE332"/>
  <c r="BD332"/>
  <c r="BC332"/>
  <c r="BB332"/>
  <c r="BA332"/>
  <c r="K332"/>
  <c r="I332"/>
  <c r="G332"/>
  <c r="BE331"/>
  <c r="BD331"/>
  <c r="BC331"/>
  <c r="BB331"/>
  <c r="BA331"/>
  <c r="K331"/>
  <c r="I331"/>
  <c r="G331"/>
  <c r="BE330"/>
  <c r="BD330"/>
  <c r="BC330"/>
  <c r="BB330"/>
  <c r="BA330"/>
  <c r="K330"/>
  <c r="I330"/>
  <c r="G330"/>
  <c r="BE329"/>
  <c r="BD329"/>
  <c r="BC329"/>
  <c r="BB329"/>
  <c r="BA329"/>
  <c r="K329"/>
  <c r="I329"/>
  <c r="G329"/>
  <c r="BE328"/>
  <c r="BD328"/>
  <c r="BC328"/>
  <c r="BB328"/>
  <c r="BA328"/>
  <c r="K328"/>
  <c r="I328"/>
  <c r="G328"/>
  <c r="BE327"/>
  <c r="BE333" s="1"/>
  <c r="I29" i="6" s="1"/>
  <c r="BD327" i="7"/>
  <c r="BD333" s="1"/>
  <c r="H29" i="6" s="1"/>
  <c r="BC327" i="7"/>
  <c r="BC333" s="1"/>
  <c r="G29" i="6" s="1"/>
  <c r="BB327" i="7"/>
  <c r="BA327"/>
  <c r="BA333" s="1"/>
  <c r="E29" i="6" s="1"/>
  <c r="K327" i="7"/>
  <c r="I327"/>
  <c r="G327"/>
  <c r="B29" i="6"/>
  <c r="A29"/>
  <c r="BB333" i="7"/>
  <c r="F29" i="6" s="1"/>
  <c r="K333" i="7"/>
  <c r="I333"/>
  <c r="G333"/>
  <c r="BE323"/>
  <c r="BD323"/>
  <c r="BC323"/>
  <c r="BA323"/>
  <c r="K323"/>
  <c r="I323"/>
  <c r="G323"/>
  <c r="BB323" s="1"/>
  <c r="BE320"/>
  <c r="BE325" s="1"/>
  <c r="I28" i="6" s="1"/>
  <c r="BD320" i="7"/>
  <c r="BC320"/>
  <c r="BA320"/>
  <c r="BA325" s="1"/>
  <c r="E28" i="6" s="1"/>
  <c r="K320" i="7"/>
  <c r="I320"/>
  <c r="I325" s="1"/>
  <c r="G320"/>
  <c r="BB320" s="1"/>
  <c r="B28" i="6"/>
  <c r="A28"/>
  <c r="BD325" i="7"/>
  <c r="H28" i="6" s="1"/>
  <c r="G325" i="7"/>
  <c r="BE316"/>
  <c r="BD316"/>
  <c r="BC316"/>
  <c r="BA316"/>
  <c r="K316"/>
  <c r="I316"/>
  <c r="G316"/>
  <c r="BB316" s="1"/>
  <c r="BE314"/>
  <c r="BE318" s="1"/>
  <c r="I27" i="6" s="1"/>
  <c r="BD314" i="7"/>
  <c r="BC314"/>
  <c r="BA314"/>
  <c r="K314"/>
  <c r="I314"/>
  <c r="G314"/>
  <c r="BB314" s="1"/>
  <c r="BE312"/>
  <c r="BD312"/>
  <c r="BD318" s="1"/>
  <c r="H27" i="6" s="1"/>
  <c r="BC312" i="7"/>
  <c r="BC318" s="1"/>
  <c r="G27" i="6" s="1"/>
  <c r="BA312" i="7"/>
  <c r="BA318" s="1"/>
  <c r="E27" i="6" s="1"/>
  <c r="K312" i="7"/>
  <c r="K318" s="1"/>
  <c r="I312"/>
  <c r="G312"/>
  <c r="BB312" s="1"/>
  <c r="B27" i="6"/>
  <c r="A27"/>
  <c r="BE309" i="7"/>
  <c r="BD309"/>
  <c r="BC309"/>
  <c r="BA309"/>
  <c r="BE303"/>
  <c r="BD303"/>
  <c r="BC303"/>
  <c r="BA303"/>
  <c r="K303"/>
  <c r="I303"/>
  <c r="G303"/>
  <c r="BB303" s="1"/>
  <c r="BE300"/>
  <c r="BD300"/>
  <c r="BC300"/>
  <c r="BA300"/>
  <c r="K300"/>
  <c r="I300"/>
  <c r="G300"/>
  <c r="BB300" s="1"/>
  <c r="BE291"/>
  <c r="BD291"/>
  <c r="BC291"/>
  <c r="BA291"/>
  <c r="K291"/>
  <c r="I291"/>
  <c r="G291"/>
  <c r="BB291" s="1"/>
  <c r="BE277"/>
  <c r="BD277"/>
  <c r="BC277"/>
  <c r="BA277"/>
  <c r="K277"/>
  <c r="I277"/>
  <c r="G277"/>
  <c r="BB277" s="1"/>
  <c r="BE273"/>
  <c r="BD273"/>
  <c r="BC273"/>
  <c r="BA273"/>
  <c r="K273"/>
  <c r="I273"/>
  <c r="G273"/>
  <c r="BB273" s="1"/>
  <c r="BE270"/>
  <c r="BD270"/>
  <c r="BC270"/>
  <c r="BA270"/>
  <c r="K270"/>
  <c r="I270"/>
  <c r="G270"/>
  <c r="E309" s="1"/>
  <c r="B26" i="6"/>
  <c r="A26"/>
  <c r="BE267" i="7"/>
  <c r="BD267"/>
  <c r="BC267"/>
  <c r="BA267"/>
  <c r="BE265"/>
  <c r="BD265"/>
  <c r="BC265"/>
  <c r="BA265"/>
  <c r="K265"/>
  <c r="I265"/>
  <c r="G265"/>
  <c r="BB265" s="1"/>
  <c r="BE259"/>
  <c r="BD259"/>
  <c r="BC259"/>
  <c r="BA259"/>
  <c r="K259"/>
  <c r="I259"/>
  <c r="G259"/>
  <c r="BB259" s="1"/>
  <c r="BE257"/>
  <c r="BD257"/>
  <c r="BC257"/>
  <c r="BA257"/>
  <c r="K257"/>
  <c r="I257"/>
  <c r="G257"/>
  <c r="BB257" s="1"/>
  <c r="BE248"/>
  <c r="BD248"/>
  <c r="BC248"/>
  <c r="BA248"/>
  <c r="K248"/>
  <c r="I248"/>
  <c r="G248"/>
  <c r="BB248" s="1"/>
  <c r="BE239"/>
  <c r="BD239"/>
  <c r="BC239"/>
  <c r="BA239"/>
  <c r="K239"/>
  <c r="I239"/>
  <c r="G239"/>
  <c r="BB239" s="1"/>
  <c r="BE231"/>
  <c r="BD231"/>
  <c r="BC231"/>
  <c r="BA231"/>
  <c r="K231"/>
  <c r="I231"/>
  <c r="G231"/>
  <c r="BB231" s="1"/>
  <c r="BE226"/>
  <c r="BD226"/>
  <c r="BC226"/>
  <c r="BA226"/>
  <c r="K226"/>
  <c r="I226"/>
  <c r="G226"/>
  <c r="BB226" s="1"/>
  <c r="BE222"/>
  <c r="BD222"/>
  <c r="BC222"/>
  <c r="BA222"/>
  <c r="K222"/>
  <c r="I222"/>
  <c r="G222"/>
  <c r="BB222" s="1"/>
  <c r="BE213"/>
  <c r="BD213"/>
  <c r="BD268" s="1"/>
  <c r="H25" i="6" s="1"/>
  <c r="BC213" i="7"/>
  <c r="BA213"/>
  <c r="K213"/>
  <c r="I213"/>
  <c r="G213"/>
  <c r="B25" i="6"/>
  <c r="A25"/>
  <c r="BE210" i="7"/>
  <c r="BE211" s="1"/>
  <c r="I24" i="6" s="1"/>
  <c r="BD210" i="7"/>
  <c r="BC210"/>
  <c r="BA210"/>
  <c r="BE209"/>
  <c r="BD209"/>
  <c r="BC209"/>
  <c r="BA209"/>
  <c r="K209"/>
  <c r="I209"/>
  <c r="G209"/>
  <c r="BB209" s="1"/>
  <c r="BE208"/>
  <c r="BD208"/>
  <c r="BC208"/>
  <c r="BA208"/>
  <c r="K208"/>
  <c r="I208"/>
  <c r="G208"/>
  <c r="BB208" s="1"/>
  <c r="B24" i="6"/>
  <c r="A24"/>
  <c r="BE205" i="7"/>
  <c r="BD205"/>
  <c r="BC205"/>
  <c r="BA205"/>
  <c r="BE202"/>
  <c r="BD202"/>
  <c r="BC202"/>
  <c r="BA202"/>
  <c r="K202"/>
  <c r="I202"/>
  <c r="G202"/>
  <c r="BB202" s="1"/>
  <c r="BE199"/>
  <c r="BD199"/>
  <c r="BC199"/>
  <c r="BA199"/>
  <c r="K199"/>
  <c r="I199"/>
  <c r="G199"/>
  <c r="BB199" s="1"/>
  <c r="BE196"/>
  <c r="BD196"/>
  <c r="BC196"/>
  <c r="BA196"/>
  <c r="K196"/>
  <c r="I196"/>
  <c r="G196"/>
  <c r="BB196" s="1"/>
  <c r="BE194"/>
  <c r="BD194"/>
  <c r="BC194"/>
  <c r="BA194"/>
  <c r="K194"/>
  <c r="I194"/>
  <c r="G194"/>
  <c r="BB194" s="1"/>
  <c r="BE193"/>
  <c r="BD193"/>
  <c r="BC193"/>
  <c r="BA193"/>
  <c r="K193"/>
  <c r="I193"/>
  <c r="G193"/>
  <c r="BB193" s="1"/>
  <c r="BE192"/>
  <c r="BD192"/>
  <c r="BC192"/>
  <c r="BA192"/>
  <c r="K192"/>
  <c r="I192"/>
  <c r="G192"/>
  <c r="BB192" s="1"/>
  <c r="BE191"/>
  <c r="BD191"/>
  <c r="BC191"/>
  <c r="BA191"/>
  <c r="K191"/>
  <c r="I191"/>
  <c r="G191"/>
  <c r="BB191" s="1"/>
  <c r="BE190"/>
  <c r="BD190"/>
  <c r="BC190"/>
  <c r="BA190"/>
  <c r="K190"/>
  <c r="I190"/>
  <c r="G190"/>
  <c r="BB190" s="1"/>
  <c r="B23" i="6"/>
  <c r="A23"/>
  <c r="BE187" i="7"/>
  <c r="BD187"/>
  <c r="BC187"/>
  <c r="BA187"/>
  <c r="BE185"/>
  <c r="BD185"/>
  <c r="BC185"/>
  <c r="BA185"/>
  <c r="BA188" s="1"/>
  <c r="E22" i="6" s="1"/>
  <c r="K185" i="7"/>
  <c r="I185"/>
  <c r="G185"/>
  <c r="BB185" s="1"/>
  <c r="BE182"/>
  <c r="BD182"/>
  <c r="BC182"/>
  <c r="BA182"/>
  <c r="K182"/>
  <c r="I182"/>
  <c r="G182"/>
  <c r="B22" i="6"/>
  <c r="A22"/>
  <c r="BE179" i="7"/>
  <c r="BD179"/>
  <c r="BC179"/>
  <c r="BC180" s="1"/>
  <c r="G21" i="6" s="1"/>
  <c r="BA179" i="7"/>
  <c r="BE176"/>
  <c r="BE180" s="1"/>
  <c r="I21" i="6" s="1"/>
  <c r="BD176" i="7"/>
  <c r="BC176"/>
  <c r="BA176"/>
  <c r="K176"/>
  <c r="I176"/>
  <c r="G176"/>
  <c r="BB176" s="1"/>
  <c r="B21" i="6"/>
  <c r="A21"/>
  <c r="BE173" i="7"/>
  <c r="BD173"/>
  <c r="BC173"/>
  <c r="BA173"/>
  <c r="BE172"/>
  <c r="BD172"/>
  <c r="BC172"/>
  <c r="BA172"/>
  <c r="K172"/>
  <c r="I172"/>
  <c r="G172"/>
  <c r="BB172" s="1"/>
  <c r="BE171"/>
  <c r="BD171"/>
  <c r="BC171"/>
  <c r="BA171"/>
  <c r="K171"/>
  <c r="I171"/>
  <c r="G171"/>
  <c r="BB171" s="1"/>
  <c r="BE169"/>
  <c r="BD169"/>
  <c r="BC169"/>
  <c r="BA169"/>
  <c r="K169"/>
  <c r="I169"/>
  <c r="G169"/>
  <c r="BB169" s="1"/>
  <c r="BE167"/>
  <c r="BD167"/>
  <c r="BC167"/>
  <c r="BA167"/>
  <c r="K167"/>
  <c r="I167"/>
  <c r="G167"/>
  <c r="BB167" s="1"/>
  <c r="B20" i="6"/>
  <c r="A20"/>
  <c r="BE164" i="7"/>
  <c r="BD164"/>
  <c r="BC164"/>
  <c r="BA164"/>
  <c r="BE163"/>
  <c r="BD163"/>
  <c r="BC163"/>
  <c r="BA163"/>
  <c r="K163"/>
  <c r="I163"/>
  <c r="G163"/>
  <c r="BB163" s="1"/>
  <c r="BE158"/>
  <c r="BD158"/>
  <c r="BC158"/>
  <c r="BA158"/>
  <c r="K158"/>
  <c r="I158"/>
  <c r="G158"/>
  <c r="BB158" s="1"/>
  <c r="BE157"/>
  <c r="BD157"/>
  <c r="BC157"/>
  <c r="BA157"/>
  <c r="K157"/>
  <c r="I157"/>
  <c r="G157"/>
  <c r="BB157" s="1"/>
  <c r="BE156"/>
  <c r="BD156"/>
  <c r="BC156"/>
  <c r="BA156"/>
  <c r="K156"/>
  <c r="I156"/>
  <c r="G156"/>
  <c r="BB156" s="1"/>
  <c r="BE155"/>
  <c r="BD155"/>
  <c r="BC155"/>
  <c r="BA155"/>
  <c r="K155"/>
  <c r="I155"/>
  <c r="G155"/>
  <c r="BB155" s="1"/>
  <c r="BE154"/>
  <c r="BD154"/>
  <c r="BC154"/>
  <c r="BA154"/>
  <c r="K154"/>
  <c r="I154"/>
  <c r="G154"/>
  <c r="BB154" s="1"/>
  <c r="BE153"/>
  <c r="BD153"/>
  <c r="BC153"/>
  <c r="BA153"/>
  <c r="K153"/>
  <c r="I153"/>
  <c r="G153"/>
  <c r="BB153" s="1"/>
  <c r="BE152"/>
  <c r="BD152"/>
  <c r="BC152"/>
  <c r="BA152"/>
  <c r="K152"/>
  <c r="I152"/>
  <c r="G152"/>
  <c r="BB152" s="1"/>
  <c r="BE151"/>
  <c r="BD151"/>
  <c r="BC151"/>
  <c r="BA151"/>
  <c r="K151"/>
  <c r="I151"/>
  <c r="G151"/>
  <c r="BB151" s="1"/>
  <c r="BE150"/>
  <c r="BD150"/>
  <c r="BC150"/>
  <c r="BA150"/>
  <c r="K150"/>
  <c r="I150"/>
  <c r="G150"/>
  <c r="BB150" s="1"/>
  <c r="BE149"/>
  <c r="BD149"/>
  <c r="BC149"/>
  <c r="BA149"/>
  <c r="K149"/>
  <c r="I149"/>
  <c r="G149"/>
  <c r="BB149" s="1"/>
  <c r="BE148"/>
  <c r="BD148"/>
  <c r="BC148"/>
  <c r="BA148"/>
  <c r="K148"/>
  <c r="I148"/>
  <c r="G148"/>
  <c r="BB148" s="1"/>
  <c r="BE147"/>
  <c r="BD147"/>
  <c r="BC147"/>
  <c r="BA147"/>
  <c r="K147"/>
  <c r="I147"/>
  <c r="G147"/>
  <c r="BB147" s="1"/>
  <c r="BE146"/>
  <c r="BD146"/>
  <c r="BC146"/>
  <c r="BA146"/>
  <c r="K146"/>
  <c r="I146"/>
  <c r="G146"/>
  <c r="BB146" s="1"/>
  <c r="BE145"/>
  <c r="BD145"/>
  <c r="BC145"/>
  <c r="BA145"/>
  <c r="K145"/>
  <c r="I145"/>
  <c r="G145"/>
  <c r="BB145" s="1"/>
  <c r="BE144"/>
  <c r="BD144"/>
  <c r="BC144"/>
  <c r="BA144"/>
  <c r="K144"/>
  <c r="I144"/>
  <c r="G144"/>
  <c r="BB144" s="1"/>
  <c r="BE143"/>
  <c r="BD143"/>
  <c r="BC143"/>
  <c r="BA143"/>
  <c r="K143"/>
  <c r="I143"/>
  <c r="G143"/>
  <c r="BB143" s="1"/>
  <c r="B19" i="6"/>
  <c r="A19"/>
  <c r="BE140" i="7"/>
  <c r="BD140"/>
  <c r="BC140"/>
  <c r="BA140"/>
  <c r="BE139"/>
  <c r="BD139"/>
  <c r="BC139"/>
  <c r="BA139"/>
  <c r="K139"/>
  <c r="I139"/>
  <c r="G139"/>
  <c r="BB139" s="1"/>
  <c r="BE138"/>
  <c r="BD138"/>
  <c r="BC138"/>
  <c r="BA138"/>
  <c r="K138"/>
  <c r="I138"/>
  <c r="G138"/>
  <c r="BB138" s="1"/>
  <c r="BE136"/>
  <c r="BD136"/>
  <c r="BC136"/>
  <c r="BA136"/>
  <c r="K136"/>
  <c r="I136"/>
  <c r="G136"/>
  <c r="BB136" s="1"/>
  <c r="BE134"/>
  <c r="BD134"/>
  <c r="BC134"/>
  <c r="BA134"/>
  <c r="K134"/>
  <c r="I134"/>
  <c r="G134"/>
  <c r="BB134" s="1"/>
  <c r="BE132"/>
  <c r="BD132"/>
  <c r="BC132"/>
  <c r="BA132"/>
  <c r="K132"/>
  <c r="I132"/>
  <c r="G132"/>
  <c r="BB132" s="1"/>
  <c r="BE130"/>
  <c r="BD130"/>
  <c r="BC130"/>
  <c r="BA130"/>
  <c r="K130"/>
  <c r="I130"/>
  <c r="G130"/>
  <c r="BB130" s="1"/>
  <c r="BE128"/>
  <c r="BD128"/>
  <c r="BC128"/>
  <c r="BA128"/>
  <c r="K128"/>
  <c r="I128"/>
  <c r="G128"/>
  <c r="E140" s="1"/>
  <c r="B18" i="6"/>
  <c r="A18"/>
  <c r="BE125" i="7"/>
  <c r="BD125"/>
  <c r="BC125"/>
  <c r="BA125"/>
  <c r="BE124"/>
  <c r="BD124"/>
  <c r="BC124"/>
  <c r="BA124"/>
  <c r="K124"/>
  <c r="I124"/>
  <c r="G124"/>
  <c r="BB124" s="1"/>
  <c r="BE122"/>
  <c r="BD122"/>
  <c r="BC122"/>
  <c r="BA122"/>
  <c r="K122"/>
  <c r="I122"/>
  <c r="G122"/>
  <c r="BB122" s="1"/>
  <c r="BE120"/>
  <c r="BD120"/>
  <c r="BC120"/>
  <c r="BA120"/>
  <c r="K120"/>
  <c r="I120"/>
  <c r="G120"/>
  <c r="BB120" s="1"/>
  <c r="BE118"/>
  <c r="BD118"/>
  <c r="BC118"/>
  <c r="BA118"/>
  <c r="K118"/>
  <c r="I118"/>
  <c r="G118"/>
  <c r="BB118" s="1"/>
  <c r="BE116"/>
  <c r="BD116"/>
  <c r="BC116"/>
  <c r="BA116"/>
  <c r="K116"/>
  <c r="I116"/>
  <c r="G116"/>
  <c r="BB116" s="1"/>
  <c r="B17" i="6"/>
  <c r="A17"/>
  <c r="BE113" i="7"/>
  <c r="BE114" s="1"/>
  <c r="I16" i="6" s="1"/>
  <c r="BD113" i="7"/>
  <c r="BD114" s="1"/>
  <c r="H16" i="6" s="1"/>
  <c r="BC113" i="7"/>
  <c r="BC114" s="1"/>
  <c r="G16" i="6" s="1"/>
  <c r="BB113" i="7"/>
  <c r="BB114" s="1"/>
  <c r="F16" i="6" s="1"/>
  <c r="BA113" i="7"/>
  <c r="BA114" s="1"/>
  <c r="E16" i="6" s="1"/>
  <c r="K113" i="7"/>
  <c r="I113"/>
  <c r="I114" s="1"/>
  <c r="G113"/>
  <c r="B16" i="6"/>
  <c r="A16"/>
  <c r="K114" i="7"/>
  <c r="G114"/>
  <c r="BE109"/>
  <c r="BD109"/>
  <c r="BC109"/>
  <c r="BB109"/>
  <c r="K109"/>
  <c r="I109"/>
  <c r="G109"/>
  <c r="BA109" s="1"/>
  <c r="BE105"/>
  <c r="BD105"/>
  <c r="BC105"/>
  <c r="BB105"/>
  <c r="K105"/>
  <c r="I105"/>
  <c r="G105"/>
  <c r="BA105" s="1"/>
  <c r="BE103"/>
  <c r="BD103"/>
  <c r="BC103"/>
  <c r="BB103"/>
  <c r="K103"/>
  <c r="I103"/>
  <c r="G103"/>
  <c r="BA103" s="1"/>
  <c r="BE101"/>
  <c r="BD101"/>
  <c r="BC101"/>
  <c r="BB101"/>
  <c r="K101"/>
  <c r="I101"/>
  <c r="G101"/>
  <c r="BA101" s="1"/>
  <c r="BE99"/>
  <c r="BD99"/>
  <c r="BC99"/>
  <c r="BB99"/>
  <c r="K99"/>
  <c r="I99"/>
  <c r="G99"/>
  <c r="BA99" s="1"/>
  <c r="BE97"/>
  <c r="BE111" s="1"/>
  <c r="I15" i="6" s="1"/>
  <c r="BD97" i="7"/>
  <c r="BD111" s="1"/>
  <c r="H15" i="6" s="1"/>
  <c r="BC97" i="7"/>
  <c r="BC111" s="1"/>
  <c r="G15" i="6" s="1"/>
  <c r="BB97" i="7"/>
  <c r="BB111" s="1"/>
  <c r="F15" i="6" s="1"/>
  <c r="K97" i="7"/>
  <c r="I97"/>
  <c r="I111" s="1"/>
  <c r="G97"/>
  <c r="G111" s="1"/>
  <c r="B15" i="6"/>
  <c r="A15"/>
  <c r="K111" i="7"/>
  <c r="BE92"/>
  <c r="BD92"/>
  <c r="BC92"/>
  <c r="BB92"/>
  <c r="BA92"/>
  <c r="K92"/>
  <c r="I92"/>
  <c r="G92"/>
  <c r="BE89"/>
  <c r="BD89"/>
  <c r="BC89"/>
  <c r="BB89"/>
  <c r="BA89"/>
  <c r="K89"/>
  <c r="I89"/>
  <c r="G89"/>
  <c r="BE87"/>
  <c r="BD87"/>
  <c r="BC87"/>
  <c r="BB87"/>
  <c r="BA87"/>
  <c r="K87"/>
  <c r="I87"/>
  <c r="G87"/>
  <c r="BE85"/>
  <c r="BD85"/>
  <c r="BC85"/>
  <c r="BB85"/>
  <c r="BA85"/>
  <c r="K85"/>
  <c r="I85"/>
  <c r="G85"/>
  <c r="BE83"/>
  <c r="BD83"/>
  <c r="BC83"/>
  <c r="BB83"/>
  <c r="BA83"/>
  <c r="K83"/>
  <c r="I83"/>
  <c r="G83"/>
  <c r="BE81"/>
  <c r="BD81"/>
  <c r="BC81"/>
  <c r="BB81"/>
  <c r="BA81"/>
  <c r="K81"/>
  <c r="I81"/>
  <c r="G81"/>
  <c r="BE79"/>
  <c r="BE95" s="1"/>
  <c r="I14" i="6" s="1"/>
  <c r="BD79" i="7"/>
  <c r="BD95" s="1"/>
  <c r="H14" i="6" s="1"/>
  <c r="BC79" i="7"/>
  <c r="BC95" s="1"/>
  <c r="G14" i="6" s="1"/>
  <c r="BB79" i="7"/>
  <c r="BB95" s="1"/>
  <c r="F14" i="6" s="1"/>
  <c r="BA79" i="7"/>
  <c r="BA95" s="1"/>
  <c r="E14" i="6" s="1"/>
  <c r="K79" i="7"/>
  <c r="I79"/>
  <c r="G79"/>
  <c r="B14" i="6"/>
  <c r="A14"/>
  <c r="K95" i="7"/>
  <c r="I95"/>
  <c r="G95"/>
  <c r="BE71"/>
  <c r="BE77" s="1"/>
  <c r="I13" i="6" s="1"/>
  <c r="BD71" i="7"/>
  <c r="BD77" s="1"/>
  <c r="H13" i="6" s="1"/>
  <c r="BC71" i="7"/>
  <c r="BC77" s="1"/>
  <c r="G13" i="6" s="1"/>
  <c r="BB71" i="7"/>
  <c r="BB77" s="1"/>
  <c r="F13" i="6" s="1"/>
  <c r="K71" i="7"/>
  <c r="I71"/>
  <c r="G71"/>
  <c r="BA71" s="1"/>
  <c r="BA77" s="1"/>
  <c r="E13" i="6" s="1"/>
  <c r="B13"/>
  <c r="A13"/>
  <c r="K77" i="7"/>
  <c r="I77"/>
  <c r="BE67"/>
  <c r="BE69" s="1"/>
  <c r="I12" i="6" s="1"/>
  <c r="BD67" i="7"/>
  <c r="BD69" s="1"/>
  <c r="H12" i="6" s="1"/>
  <c r="BC67" i="7"/>
  <c r="BC69" s="1"/>
  <c r="G12" i="6" s="1"/>
  <c r="BB67" i="7"/>
  <c r="K67"/>
  <c r="K69" s="1"/>
  <c r="I67"/>
  <c r="G67"/>
  <c r="BA67" s="1"/>
  <c r="BA69" s="1"/>
  <c r="E12" i="6" s="1"/>
  <c r="B12"/>
  <c r="A12"/>
  <c r="BB69" i="7"/>
  <c r="F12" i="6" s="1"/>
  <c r="I69" i="7"/>
  <c r="BE60"/>
  <c r="BD60"/>
  <c r="BC60"/>
  <c r="BB60"/>
  <c r="K60"/>
  <c r="I60"/>
  <c r="G60"/>
  <c r="BA60" s="1"/>
  <c r="BE58"/>
  <c r="BE65" s="1"/>
  <c r="I11" i="6" s="1"/>
  <c r="BD58" i="7"/>
  <c r="BC58"/>
  <c r="BB58"/>
  <c r="BB65" s="1"/>
  <c r="F11" i="6" s="1"/>
  <c r="K58" i="7"/>
  <c r="K65" s="1"/>
  <c r="I58"/>
  <c r="I65" s="1"/>
  <c r="G58"/>
  <c r="BA58" s="1"/>
  <c r="B11" i="6"/>
  <c r="A11"/>
  <c r="BC65" i="7"/>
  <c r="G11" i="6" s="1"/>
  <c r="G65" i="7"/>
  <c r="BE54"/>
  <c r="BD54"/>
  <c r="BC54"/>
  <c r="BB54"/>
  <c r="BB56" s="1"/>
  <c r="F10" i="6" s="1"/>
  <c r="K54" i="7"/>
  <c r="I54"/>
  <c r="G54"/>
  <c r="BA54" s="1"/>
  <c r="BE52"/>
  <c r="BE56" s="1"/>
  <c r="I10" i="6" s="1"/>
  <c r="BD52" i="7"/>
  <c r="BD56" s="1"/>
  <c r="H10" i="6" s="1"/>
  <c r="BC52" i="7"/>
  <c r="BB52"/>
  <c r="K52"/>
  <c r="K56" s="1"/>
  <c r="I52"/>
  <c r="G52"/>
  <c r="B10" i="6"/>
  <c r="A10"/>
  <c r="I56" i="7"/>
  <c r="BE47"/>
  <c r="BD47"/>
  <c r="BC47"/>
  <c r="BB47"/>
  <c r="K47"/>
  <c r="I47"/>
  <c r="G47"/>
  <c r="BA47" s="1"/>
  <c r="BE45"/>
  <c r="BD45"/>
  <c r="BC45"/>
  <c r="BB45"/>
  <c r="K45"/>
  <c r="I45"/>
  <c r="G45"/>
  <c r="BA45" s="1"/>
  <c r="BE43"/>
  <c r="BD43"/>
  <c r="BC43"/>
  <c r="BB43"/>
  <c r="K43"/>
  <c r="I43"/>
  <c r="G43"/>
  <c r="BA43" s="1"/>
  <c r="BE41"/>
  <c r="BD41"/>
  <c r="BC41"/>
  <c r="BB41"/>
  <c r="K41"/>
  <c r="I41"/>
  <c r="G41"/>
  <c r="BA41" s="1"/>
  <c r="BE39"/>
  <c r="BD39"/>
  <c r="BC39"/>
  <c r="BB39"/>
  <c r="K39"/>
  <c r="I39"/>
  <c r="G39"/>
  <c r="BA39" s="1"/>
  <c r="BE34"/>
  <c r="BD34"/>
  <c r="BC34"/>
  <c r="BB34"/>
  <c r="K34"/>
  <c r="I34"/>
  <c r="G34"/>
  <c r="BA34" s="1"/>
  <c r="BE32"/>
  <c r="BD32"/>
  <c r="BC32"/>
  <c r="BB32"/>
  <c r="K32"/>
  <c r="I32"/>
  <c r="I50" s="1"/>
  <c r="G32"/>
  <c r="BA32" s="1"/>
  <c r="B9" i="6"/>
  <c r="A9"/>
  <c r="BE27" i="7"/>
  <c r="BD27"/>
  <c r="BC27"/>
  <c r="BB27"/>
  <c r="K27"/>
  <c r="I27"/>
  <c r="G27"/>
  <c r="BA27" s="1"/>
  <c r="BE20"/>
  <c r="BD20"/>
  <c r="BC20"/>
  <c r="BB20"/>
  <c r="K20"/>
  <c r="I20"/>
  <c r="G20"/>
  <c r="BA20" s="1"/>
  <c r="BE18"/>
  <c r="BD18"/>
  <c r="BC18"/>
  <c r="BB18"/>
  <c r="K18"/>
  <c r="I18"/>
  <c r="G18"/>
  <c r="BA18" s="1"/>
  <c r="BE16"/>
  <c r="BD16"/>
  <c r="BC16"/>
  <c r="BB16"/>
  <c r="K16"/>
  <c r="I16"/>
  <c r="G16"/>
  <c r="BA16" s="1"/>
  <c r="BE14"/>
  <c r="BD14"/>
  <c r="BC14"/>
  <c r="BB14"/>
  <c r="K14"/>
  <c r="I14"/>
  <c r="G14"/>
  <c r="BA14" s="1"/>
  <c r="BE12"/>
  <c r="BD12"/>
  <c r="BC12"/>
  <c r="BB12"/>
  <c r="K12"/>
  <c r="K30" s="1"/>
  <c r="I12"/>
  <c r="I30" s="1"/>
  <c r="G12"/>
  <c r="BA12" s="1"/>
  <c r="B8" i="6"/>
  <c r="A8"/>
  <c r="BE8" i="7"/>
  <c r="BE10" s="1"/>
  <c r="I7" i="6" s="1"/>
  <c r="BD8" i="7"/>
  <c r="BD10" s="1"/>
  <c r="H7" i="6" s="1"/>
  <c r="BC8" i="7"/>
  <c r="BC10" s="1"/>
  <c r="G7" i="6" s="1"/>
  <c r="BB8" i="7"/>
  <c r="BB10" s="1"/>
  <c r="F7" i="6" s="1"/>
  <c r="K8" i="7"/>
  <c r="K10" s="1"/>
  <c r="I8"/>
  <c r="G8"/>
  <c r="G10" s="1"/>
  <c r="B7" i="6"/>
  <c r="A7"/>
  <c r="I10" i="7"/>
  <c r="E4"/>
  <c r="F3"/>
  <c r="F33" i="5"/>
  <c r="C33"/>
  <c r="C31"/>
  <c r="G7"/>
  <c r="I46" i="3"/>
  <c r="D21" i="2"/>
  <c r="I45" i="3"/>
  <c r="G21" i="2" s="1"/>
  <c r="G20"/>
  <c r="D20"/>
  <c r="I44" i="3"/>
  <c r="D19" i="2"/>
  <c r="I43" i="3"/>
  <c r="G19" i="2" s="1"/>
  <c r="D18"/>
  <c r="I42" i="3"/>
  <c r="G18" i="2" s="1"/>
  <c r="D17"/>
  <c r="I41" i="3"/>
  <c r="G17" i="2" s="1"/>
  <c r="G16"/>
  <c r="D16"/>
  <c r="I40" i="3"/>
  <c r="D15" i="2"/>
  <c r="I39" i="3"/>
  <c r="G15" i="2" s="1"/>
  <c r="BE845" i="4"/>
  <c r="BE859" s="1"/>
  <c r="I33" i="3" s="1"/>
  <c r="J76" i="1" s="1"/>
  <c r="BD845" i="4"/>
  <c r="BD859" s="1"/>
  <c r="H33" i="3" s="1"/>
  <c r="I76" i="1" s="1"/>
  <c r="BC845" i="4"/>
  <c r="BC859" s="1"/>
  <c r="G33" i="3" s="1"/>
  <c r="H76" i="1" s="1"/>
  <c r="BB845" i="4"/>
  <c r="BB859" s="1"/>
  <c r="BA845"/>
  <c r="K845"/>
  <c r="K859" s="1"/>
  <c r="I845"/>
  <c r="G845"/>
  <c r="G859" s="1"/>
  <c r="F33" i="3"/>
  <c r="G76" i="1" s="1"/>
  <c r="E33" i="3"/>
  <c r="F76" i="1" s="1"/>
  <c r="B33" i="3"/>
  <c r="A33"/>
  <c r="BA859" i="4"/>
  <c r="I859"/>
  <c r="BE842"/>
  <c r="BC842"/>
  <c r="BB842"/>
  <c r="BA842"/>
  <c r="K842"/>
  <c r="I842"/>
  <c r="G842"/>
  <c r="BD842" s="1"/>
  <c r="BE840"/>
  <c r="BC840"/>
  <c r="BB840"/>
  <c r="BA840"/>
  <c r="K840"/>
  <c r="I840"/>
  <c r="G840"/>
  <c r="BD840" s="1"/>
  <c r="BE839"/>
  <c r="BC839"/>
  <c r="BB839"/>
  <c r="BA839"/>
  <c r="K839"/>
  <c r="I839"/>
  <c r="G839"/>
  <c r="BD839" s="1"/>
  <c r="BE838"/>
  <c r="BC838"/>
  <c r="BB838"/>
  <c r="BA838"/>
  <c r="K838"/>
  <c r="I838"/>
  <c r="G838"/>
  <c r="BD838" s="1"/>
  <c r="BE837"/>
  <c r="BC837"/>
  <c r="BB837"/>
  <c r="BA837"/>
  <c r="K837"/>
  <c r="I837"/>
  <c r="G837"/>
  <c r="BD837" s="1"/>
  <c r="BE836"/>
  <c r="BC836"/>
  <c r="BB836"/>
  <c r="BA836"/>
  <c r="K836"/>
  <c r="I836"/>
  <c r="G836"/>
  <c r="BD836" s="1"/>
  <c r="BE835"/>
  <c r="BC835"/>
  <c r="BB835"/>
  <c r="BA835"/>
  <c r="K835"/>
  <c r="I835"/>
  <c r="G835"/>
  <c r="BD835" s="1"/>
  <c r="BE834"/>
  <c r="BC834"/>
  <c r="BB834"/>
  <c r="BA834"/>
  <c r="K834"/>
  <c r="I834"/>
  <c r="G834"/>
  <c r="BD834" s="1"/>
  <c r="BE832"/>
  <c r="BC832"/>
  <c r="BB832"/>
  <c r="BA832"/>
  <c r="K832"/>
  <c r="I832"/>
  <c r="G832"/>
  <c r="BD832" s="1"/>
  <c r="BE830"/>
  <c r="BC830"/>
  <c r="BB830"/>
  <c r="BA830"/>
  <c r="K830"/>
  <c r="I830"/>
  <c r="G830"/>
  <c r="BD830" s="1"/>
  <c r="BE828"/>
  <c r="BC828"/>
  <c r="BB828"/>
  <c r="BA828"/>
  <c r="K828"/>
  <c r="I828"/>
  <c r="G828"/>
  <c r="BD828" s="1"/>
  <c r="BE826"/>
  <c r="BC826"/>
  <c r="BB826"/>
  <c r="BA826"/>
  <c r="K826"/>
  <c r="I826"/>
  <c r="G826"/>
  <c r="BD826" s="1"/>
  <c r="BE824"/>
  <c r="BC824"/>
  <c r="BB824"/>
  <c r="BA824"/>
  <c r="K824"/>
  <c r="I824"/>
  <c r="G824"/>
  <c r="BD824" s="1"/>
  <c r="BE822"/>
  <c r="BC822"/>
  <c r="BB822"/>
  <c r="BA822"/>
  <c r="K822"/>
  <c r="I822"/>
  <c r="G822"/>
  <c r="BD822" s="1"/>
  <c r="BE821"/>
  <c r="BC821"/>
  <c r="BB821"/>
  <c r="BA821"/>
  <c r="K821"/>
  <c r="I821"/>
  <c r="G821"/>
  <c r="BD821" s="1"/>
  <c r="BE820"/>
  <c r="BC820"/>
  <c r="BB820"/>
  <c r="BA820"/>
  <c r="K820"/>
  <c r="I820"/>
  <c r="G820"/>
  <c r="BD820" s="1"/>
  <c r="BE819"/>
  <c r="BC819"/>
  <c r="BB819"/>
  <c r="BA819"/>
  <c r="K819"/>
  <c r="I819"/>
  <c r="G819"/>
  <c r="BD819" s="1"/>
  <c r="BE818"/>
  <c r="BC818"/>
  <c r="BB818"/>
  <c r="BA818"/>
  <c r="K818"/>
  <c r="I818"/>
  <c r="G818"/>
  <c r="BD818" s="1"/>
  <c r="BE817"/>
  <c r="BC817"/>
  <c r="BB817"/>
  <c r="BA817"/>
  <c r="K817"/>
  <c r="I817"/>
  <c r="G817"/>
  <c r="BD817" s="1"/>
  <c r="BE816"/>
  <c r="BC816"/>
  <c r="BB816"/>
  <c r="BA816"/>
  <c r="K816"/>
  <c r="I816"/>
  <c r="G816"/>
  <c r="BD816" s="1"/>
  <c r="BE815"/>
  <c r="BC815"/>
  <c r="BB815"/>
  <c r="BA815"/>
  <c r="K815"/>
  <c r="I815"/>
  <c r="G815"/>
  <c r="BD815" s="1"/>
  <c r="BE814"/>
  <c r="BC814"/>
  <c r="BB814"/>
  <c r="BA814"/>
  <c r="K814"/>
  <c r="I814"/>
  <c r="G814"/>
  <c r="BD814" s="1"/>
  <c r="BE812"/>
  <c r="BC812"/>
  <c r="BB812"/>
  <c r="BA812"/>
  <c r="K812"/>
  <c r="I812"/>
  <c r="G812"/>
  <c r="BD812" s="1"/>
  <c r="BE810"/>
  <c r="BC810"/>
  <c r="BB810"/>
  <c r="BA810"/>
  <c r="K810"/>
  <c r="K843" s="1"/>
  <c r="I810"/>
  <c r="G810"/>
  <c r="B32" i="3"/>
  <c r="A32"/>
  <c r="I843" i="4"/>
  <c r="BE807"/>
  <c r="BD807"/>
  <c r="BC807"/>
  <c r="BB807"/>
  <c r="K807"/>
  <c r="I807"/>
  <c r="G807"/>
  <c r="BA807" s="1"/>
  <c r="BE806"/>
  <c r="BD806"/>
  <c r="BC806"/>
  <c r="BB806"/>
  <c r="K806"/>
  <c r="I806"/>
  <c r="G806"/>
  <c r="BA806" s="1"/>
  <c r="BE805"/>
  <c r="BD805"/>
  <c r="BC805"/>
  <c r="BB805"/>
  <c r="K805"/>
  <c r="I805"/>
  <c r="G805"/>
  <c r="BA805" s="1"/>
  <c r="BE804"/>
  <c r="BD804"/>
  <c r="BC804"/>
  <c r="BB804"/>
  <c r="K804"/>
  <c r="I804"/>
  <c r="G804"/>
  <c r="BA804" s="1"/>
  <c r="BE803"/>
  <c r="BD803"/>
  <c r="BC803"/>
  <c r="BB803"/>
  <c r="K803"/>
  <c r="I803"/>
  <c r="G803"/>
  <c r="BA803" s="1"/>
  <c r="BE802"/>
  <c r="BD802"/>
  <c r="BC802"/>
  <c r="BB802"/>
  <c r="K802"/>
  <c r="I802"/>
  <c r="G802"/>
  <c r="BA802" s="1"/>
  <c r="BE801"/>
  <c r="BD801"/>
  <c r="BC801"/>
  <c r="BB801"/>
  <c r="K801"/>
  <c r="I801"/>
  <c r="G801"/>
  <c r="BA801" s="1"/>
  <c r="BE800"/>
  <c r="BD800"/>
  <c r="BC800"/>
  <c r="BB800"/>
  <c r="K800"/>
  <c r="I800"/>
  <c r="G800"/>
  <c r="BA800" s="1"/>
  <c r="B31" i="3"/>
  <c r="A31"/>
  <c r="BE792" i="4"/>
  <c r="BD792"/>
  <c r="BC792"/>
  <c r="BA792"/>
  <c r="K792"/>
  <c r="I792"/>
  <c r="G792"/>
  <c r="BB792" s="1"/>
  <c r="BE786"/>
  <c r="BD786"/>
  <c r="BC786"/>
  <c r="BA786"/>
  <c r="K786"/>
  <c r="I786"/>
  <c r="G786"/>
  <c r="BB786" s="1"/>
  <c r="BE778"/>
  <c r="BD778"/>
  <c r="BC778"/>
  <c r="BA778"/>
  <c r="K778"/>
  <c r="I778"/>
  <c r="G778"/>
  <c r="BB778" s="1"/>
  <c r="BE770"/>
  <c r="BE798" s="1"/>
  <c r="I30" i="3" s="1"/>
  <c r="BD770" i="4"/>
  <c r="BD798" s="1"/>
  <c r="H30" i="3" s="1"/>
  <c r="BC770" i="4"/>
  <c r="BA770"/>
  <c r="K770"/>
  <c r="K798" s="1"/>
  <c r="I770"/>
  <c r="I798" s="1"/>
  <c r="G770"/>
  <c r="BB770" s="1"/>
  <c r="B30" i="3"/>
  <c r="A30"/>
  <c r="BA798" i="4"/>
  <c r="E30" i="3" s="1"/>
  <c r="BE764" i="4"/>
  <c r="BD764"/>
  <c r="BD768" s="1"/>
  <c r="H29" i="3" s="1"/>
  <c r="BC764" i="4"/>
  <c r="BC768" s="1"/>
  <c r="G29" i="3" s="1"/>
  <c r="BA764" i="4"/>
  <c r="K764"/>
  <c r="I764"/>
  <c r="G764"/>
  <c r="BB764" s="1"/>
  <c r="BE761"/>
  <c r="BD761"/>
  <c r="BC761"/>
  <c r="BA761"/>
  <c r="K761"/>
  <c r="I761"/>
  <c r="G761"/>
  <c r="BB761" s="1"/>
  <c r="BE758"/>
  <c r="BD758"/>
  <c r="BC758"/>
  <c r="BA758"/>
  <c r="K758"/>
  <c r="I758"/>
  <c r="I768" s="1"/>
  <c r="G758"/>
  <c r="B29" i="3"/>
  <c r="A29"/>
  <c r="BE755" i="4"/>
  <c r="BD755"/>
  <c r="BC755"/>
  <c r="BA755"/>
  <c r="BE749"/>
  <c r="BD749"/>
  <c r="BC749"/>
  <c r="BA749"/>
  <c r="K749"/>
  <c r="I749"/>
  <c r="G749"/>
  <c r="BB749" s="1"/>
  <c r="BE741"/>
  <c r="BD741"/>
  <c r="BC741"/>
  <c r="BA741"/>
  <c r="K741"/>
  <c r="I741"/>
  <c r="G741"/>
  <c r="BB741" s="1"/>
  <c r="BE734"/>
  <c r="BD734"/>
  <c r="BC734"/>
  <c r="BA734"/>
  <c r="K734"/>
  <c r="I734"/>
  <c r="G734"/>
  <c r="BB734" s="1"/>
  <c r="BE728"/>
  <c r="BD728"/>
  <c r="BC728"/>
  <c r="BA728"/>
  <c r="K728"/>
  <c r="I728"/>
  <c r="G728"/>
  <c r="BB728" s="1"/>
  <c r="BE717"/>
  <c r="BD717"/>
  <c r="BC717"/>
  <c r="BA717"/>
  <c r="K717"/>
  <c r="I717"/>
  <c r="G717"/>
  <c r="BB717" s="1"/>
  <c r="BE714"/>
  <c r="BD714"/>
  <c r="BC714"/>
  <c r="BA714"/>
  <c r="K714"/>
  <c r="I714"/>
  <c r="G714"/>
  <c r="BB714" s="1"/>
  <c r="BE706"/>
  <c r="BD706"/>
  <c r="BC706"/>
  <c r="BA706"/>
  <c r="K706"/>
  <c r="I706"/>
  <c r="G706"/>
  <c r="BB706" s="1"/>
  <c r="B28" i="3"/>
  <c r="A28"/>
  <c r="BE703" i="4"/>
  <c r="BD703"/>
  <c r="BC703"/>
  <c r="BA703"/>
  <c r="BE700"/>
  <c r="BD700"/>
  <c r="BC700"/>
  <c r="BA700"/>
  <c r="K700"/>
  <c r="I700"/>
  <c r="G700"/>
  <c r="BB700" s="1"/>
  <c r="BE695"/>
  <c r="BD695"/>
  <c r="BC695"/>
  <c r="BA695"/>
  <c r="K695"/>
  <c r="I695"/>
  <c r="G695"/>
  <c r="BB695" s="1"/>
  <c r="BE693"/>
  <c r="BD693"/>
  <c r="BC693"/>
  <c r="BA693"/>
  <c r="K693"/>
  <c r="I693"/>
  <c r="G693"/>
  <c r="BB693" s="1"/>
  <c r="B27" i="3"/>
  <c r="A27"/>
  <c r="BE690" i="4"/>
  <c r="BD690"/>
  <c r="BC690"/>
  <c r="BA690"/>
  <c r="BE688"/>
  <c r="BD688"/>
  <c r="BC688"/>
  <c r="BA688"/>
  <c r="K688"/>
  <c r="I688"/>
  <c r="G688"/>
  <c r="BB688" s="1"/>
  <c r="BE686"/>
  <c r="BD686"/>
  <c r="BC686"/>
  <c r="BA686"/>
  <c r="K686"/>
  <c r="I686"/>
  <c r="G686"/>
  <c r="BB686" s="1"/>
  <c r="BE683"/>
  <c r="BD683"/>
  <c r="BC683"/>
  <c r="BA683"/>
  <c r="K683"/>
  <c r="I683"/>
  <c r="G683"/>
  <c r="BB683" s="1"/>
  <c r="BE680"/>
  <c r="BD680"/>
  <c r="BC680"/>
  <c r="BA680"/>
  <c r="K680"/>
  <c r="I680"/>
  <c r="G680"/>
  <c r="BB680" s="1"/>
  <c r="BE677"/>
  <c r="BD677"/>
  <c r="BC677"/>
  <c r="BA677"/>
  <c r="K677"/>
  <c r="I677"/>
  <c r="G677"/>
  <c r="BB677" s="1"/>
  <c r="BE676"/>
  <c r="BD676"/>
  <c r="BC676"/>
  <c r="BA676"/>
  <c r="K676"/>
  <c r="I676"/>
  <c r="G676"/>
  <c r="BB676" s="1"/>
  <c r="BE670"/>
  <c r="BD670"/>
  <c r="BC670"/>
  <c r="BA670"/>
  <c r="K670"/>
  <c r="I670"/>
  <c r="G670"/>
  <c r="B26" i="3"/>
  <c r="A26"/>
  <c r="BE667" i="4"/>
  <c r="BD667"/>
  <c r="BD668" s="1"/>
  <c r="H25" i="3" s="1"/>
  <c r="I58" i="1" s="1"/>
  <c r="BC667" i="4"/>
  <c r="BC668" s="1"/>
  <c r="G25" i="3" s="1"/>
  <c r="H58" i="1" s="1"/>
  <c r="BA667" i="4"/>
  <c r="BE660"/>
  <c r="BD660"/>
  <c r="BC660"/>
  <c r="BA660"/>
  <c r="K660"/>
  <c r="I660"/>
  <c r="G660"/>
  <c r="BB660" s="1"/>
  <c r="BE653"/>
  <c r="BD653"/>
  <c r="BC653"/>
  <c r="BA653"/>
  <c r="K653"/>
  <c r="I653"/>
  <c r="G653"/>
  <c r="BB653" s="1"/>
  <c r="BE651"/>
  <c r="BD651"/>
  <c r="BC651"/>
  <c r="BA651"/>
  <c r="K651"/>
  <c r="I651"/>
  <c r="G651"/>
  <c r="BB651" s="1"/>
  <c r="BE648"/>
  <c r="BD648"/>
  <c r="BC648"/>
  <c r="BA648"/>
  <c r="K648"/>
  <c r="I648"/>
  <c r="G648"/>
  <c r="BB648" s="1"/>
  <c r="BE646"/>
  <c r="BD646"/>
  <c r="BC646"/>
  <c r="BA646"/>
  <c r="BA668" s="1"/>
  <c r="E25" i="3" s="1"/>
  <c r="F58" i="1" s="1"/>
  <c r="K646" i="4"/>
  <c r="I646"/>
  <c r="G646"/>
  <c r="BB646" s="1"/>
  <c r="B25" i="3"/>
  <c r="A25"/>
  <c r="BE643" i="4"/>
  <c r="BD643"/>
  <c r="BC643"/>
  <c r="BC644" s="1"/>
  <c r="G24" i="3" s="1"/>
  <c r="BA643" i="4"/>
  <c r="BE638"/>
  <c r="BD638"/>
  <c r="BC638"/>
  <c r="BA638"/>
  <c r="K638"/>
  <c r="I638"/>
  <c r="G638"/>
  <c r="BB638" s="1"/>
  <c r="BE632"/>
  <c r="BD632"/>
  <c r="BC632"/>
  <c r="BA632"/>
  <c r="K632"/>
  <c r="I632"/>
  <c r="G632"/>
  <c r="BB632" s="1"/>
  <c r="BE629"/>
  <c r="BD629"/>
  <c r="BC629"/>
  <c r="BA629"/>
  <c r="K629"/>
  <c r="I629"/>
  <c r="G629"/>
  <c r="BB629" s="1"/>
  <c r="B24" i="3"/>
  <c r="A24"/>
  <c r="BE626" i="4"/>
  <c r="BD626"/>
  <c r="BC626"/>
  <c r="BA626"/>
  <c r="BE623"/>
  <c r="BD623"/>
  <c r="BC623"/>
  <c r="BB623"/>
  <c r="BA623"/>
  <c r="K623"/>
  <c r="I623"/>
  <c r="G623"/>
  <c r="E626" s="1"/>
  <c r="B23" i="3"/>
  <c r="A23"/>
  <c r="BE620" i="4"/>
  <c r="BD620"/>
  <c r="BC620"/>
  <c r="BA620"/>
  <c r="BE617"/>
  <c r="BD617"/>
  <c r="BC617"/>
  <c r="BA617"/>
  <c r="K617"/>
  <c r="I617"/>
  <c r="G617"/>
  <c r="BB617" s="1"/>
  <c r="BE613"/>
  <c r="BD613"/>
  <c r="BC613"/>
  <c r="BA613"/>
  <c r="K613"/>
  <c r="I613"/>
  <c r="G613"/>
  <c r="BB613" s="1"/>
  <c r="BE608"/>
  <c r="BD608"/>
  <c r="BC608"/>
  <c r="BA608"/>
  <c r="K608"/>
  <c r="I608"/>
  <c r="G608"/>
  <c r="BB608" s="1"/>
  <c r="BE604"/>
  <c r="BD604"/>
  <c r="BC604"/>
  <c r="BA604"/>
  <c r="K604"/>
  <c r="I604"/>
  <c r="G604"/>
  <c r="BB604" s="1"/>
  <c r="BE599"/>
  <c r="BD599"/>
  <c r="BC599"/>
  <c r="BA599"/>
  <c r="K599"/>
  <c r="I599"/>
  <c r="G599"/>
  <c r="BB599" s="1"/>
  <c r="BE597"/>
  <c r="BD597"/>
  <c r="BC597"/>
  <c r="BA597"/>
  <c r="K597"/>
  <c r="I597"/>
  <c r="G597"/>
  <c r="BB597" s="1"/>
  <c r="BE595"/>
  <c r="BD595"/>
  <c r="BC595"/>
  <c r="BA595"/>
  <c r="K595"/>
  <c r="I595"/>
  <c r="G595"/>
  <c r="BB595" s="1"/>
  <c r="B22" i="3"/>
  <c r="A22"/>
  <c r="BE592" i="4"/>
  <c r="BD592"/>
  <c r="BC592"/>
  <c r="BA592"/>
  <c r="BE587"/>
  <c r="BD587"/>
  <c r="BC587"/>
  <c r="BA587"/>
  <c r="K587"/>
  <c r="I587"/>
  <c r="G587"/>
  <c r="BB587" s="1"/>
  <c r="BE583"/>
  <c r="BD583"/>
  <c r="BC583"/>
  <c r="BA583"/>
  <c r="K583"/>
  <c r="I583"/>
  <c r="G583"/>
  <c r="BB583" s="1"/>
  <c r="BE581"/>
  <c r="BD581"/>
  <c r="BC581"/>
  <c r="BA581"/>
  <c r="K581"/>
  <c r="I581"/>
  <c r="G581"/>
  <c r="BB581" s="1"/>
  <c r="BE580"/>
  <c r="BD580"/>
  <c r="BC580"/>
  <c r="BA580"/>
  <c r="K580"/>
  <c r="I580"/>
  <c r="G580"/>
  <c r="BB580" s="1"/>
  <c r="BE570"/>
  <c r="BD570"/>
  <c r="BC570"/>
  <c r="BA570"/>
  <c r="K570"/>
  <c r="I570"/>
  <c r="G570"/>
  <c r="BB570" s="1"/>
  <c r="BE560"/>
  <c r="BD560"/>
  <c r="BC560"/>
  <c r="BA560"/>
  <c r="K560"/>
  <c r="I560"/>
  <c r="G560"/>
  <c r="BB560" s="1"/>
  <c r="BE556"/>
  <c r="BD556"/>
  <c r="BC556"/>
  <c r="BA556"/>
  <c r="K556"/>
  <c r="I556"/>
  <c r="G556"/>
  <c r="BB556" s="1"/>
  <c r="BE545"/>
  <c r="BD545"/>
  <c r="BC545"/>
  <c r="BA545"/>
  <c r="K545"/>
  <c r="I545"/>
  <c r="G545"/>
  <c r="BB545" s="1"/>
  <c r="BE543"/>
  <c r="BD543"/>
  <c r="BC543"/>
  <c r="BA543"/>
  <c r="K543"/>
  <c r="I543"/>
  <c r="G543"/>
  <c r="BB543" s="1"/>
  <c r="BE538"/>
  <c r="BD538"/>
  <c r="BC538"/>
  <c r="BA538"/>
  <c r="K538"/>
  <c r="I538"/>
  <c r="G538"/>
  <c r="BB538" s="1"/>
  <c r="BE531"/>
  <c r="BD531"/>
  <c r="BC531"/>
  <c r="BA531"/>
  <c r="K531"/>
  <c r="I531"/>
  <c r="G531"/>
  <c r="BB531" s="1"/>
  <c r="BE528"/>
  <c r="BD528"/>
  <c r="BC528"/>
  <c r="BA528"/>
  <c r="K528"/>
  <c r="I528"/>
  <c r="G528"/>
  <c r="BB528" s="1"/>
  <c r="BE526"/>
  <c r="BD526"/>
  <c r="BC526"/>
  <c r="BA526"/>
  <c r="K526"/>
  <c r="I526"/>
  <c r="G526"/>
  <c r="B21" i="3"/>
  <c r="A21"/>
  <c r="BE523" i="4"/>
  <c r="BD523"/>
  <c r="BC523"/>
  <c r="BA523"/>
  <c r="BE520"/>
  <c r="BD520"/>
  <c r="BC520"/>
  <c r="BA520"/>
  <c r="K520"/>
  <c r="I520"/>
  <c r="G520"/>
  <c r="BB520" s="1"/>
  <c r="BE515"/>
  <c r="BD515"/>
  <c r="BC515"/>
  <c r="BA515"/>
  <c r="K515"/>
  <c r="I515"/>
  <c r="G515"/>
  <c r="BB515" s="1"/>
  <c r="BE510"/>
  <c r="BD510"/>
  <c r="BC510"/>
  <c r="BA510"/>
  <c r="K510"/>
  <c r="I510"/>
  <c r="G510"/>
  <c r="BB510" s="1"/>
  <c r="BE507"/>
  <c r="BD507"/>
  <c r="BC507"/>
  <c r="BA507"/>
  <c r="K507"/>
  <c r="I507"/>
  <c r="G507"/>
  <c r="BB507" s="1"/>
  <c r="BE504"/>
  <c r="BD504"/>
  <c r="BC504"/>
  <c r="BA504"/>
  <c r="K504"/>
  <c r="I504"/>
  <c r="G504"/>
  <c r="BB504" s="1"/>
  <c r="BE501"/>
  <c r="BD501"/>
  <c r="BC501"/>
  <c r="BA501"/>
  <c r="K501"/>
  <c r="I501"/>
  <c r="G501"/>
  <c r="BB501" s="1"/>
  <c r="BE495"/>
  <c r="BD495"/>
  <c r="BC495"/>
  <c r="BA495"/>
  <c r="K495"/>
  <c r="I495"/>
  <c r="G495"/>
  <c r="BB495" s="1"/>
  <c r="BE493"/>
  <c r="BD493"/>
  <c r="BC493"/>
  <c r="BA493"/>
  <c r="K493"/>
  <c r="I493"/>
  <c r="G493"/>
  <c r="BB493" s="1"/>
  <c r="B20" i="3"/>
  <c r="A20"/>
  <c r="BE490" i="4"/>
  <c r="BE491" s="1"/>
  <c r="I19" i="3" s="1"/>
  <c r="BD490" i="4"/>
  <c r="BD491" s="1"/>
  <c r="H19" i="3" s="1"/>
  <c r="BC490" i="4"/>
  <c r="BC491" s="1"/>
  <c r="G19" i="3" s="1"/>
  <c r="BB490" i="4"/>
  <c r="K490"/>
  <c r="K491" s="1"/>
  <c r="I490"/>
  <c r="I491" s="1"/>
  <c r="G490"/>
  <c r="BA490" s="1"/>
  <c r="BA491" s="1"/>
  <c r="E19" i="3" s="1"/>
  <c r="B19"/>
  <c r="A19"/>
  <c r="BB491" i="4"/>
  <c r="F19" i="3" s="1"/>
  <c r="G491" i="4"/>
  <c r="BE486"/>
  <c r="BD486"/>
  <c r="BC486"/>
  <c r="BB486"/>
  <c r="K486"/>
  <c r="K488" s="1"/>
  <c r="I486"/>
  <c r="G486"/>
  <c r="BA486" s="1"/>
  <c r="BE473"/>
  <c r="BD473"/>
  <c r="BC473"/>
  <c r="BB473"/>
  <c r="K473"/>
  <c r="I473"/>
  <c r="G473"/>
  <c r="BA473" s="1"/>
  <c r="BE468"/>
  <c r="BD468"/>
  <c r="BC468"/>
  <c r="BB468"/>
  <c r="K468"/>
  <c r="I468"/>
  <c r="G468"/>
  <c r="BA468" s="1"/>
  <c r="BE466"/>
  <c r="BD466"/>
  <c r="BC466"/>
  <c r="BB466"/>
  <c r="K466"/>
  <c r="I466"/>
  <c r="G466"/>
  <c r="BA466" s="1"/>
  <c r="BE464"/>
  <c r="BD464"/>
  <c r="BC464"/>
  <c r="BB464"/>
  <c r="K464"/>
  <c r="I464"/>
  <c r="G464"/>
  <c r="BA464" s="1"/>
  <c r="BE462"/>
  <c r="BD462"/>
  <c r="BC462"/>
  <c r="BB462"/>
  <c r="BB488" s="1"/>
  <c r="F18" i="3" s="1"/>
  <c r="K462" i="4"/>
  <c r="I462"/>
  <c r="G462"/>
  <c r="B18" i="3"/>
  <c r="A18"/>
  <c r="BE455" i="4"/>
  <c r="BD455"/>
  <c r="BC455"/>
  <c r="BB455"/>
  <c r="K455"/>
  <c r="I455"/>
  <c r="G455"/>
  <c r="BA455" s="1"/>
  <c r="BE450"/>
  <c r="BD450"/>
  <c r="BC450"/>
  <c r="BB450"/>
  <c r="K450"/>
  <c r="I450"/>
  <c r="G450"/>
  <c r="BA450" s="1"/>
  <c r="BE446"/>
  <c r="BD446"/>
  <c r="BC446"/>
  <c r="BB446"/>
  <c r="K446"/>
  <c r="I446"/>
  <c r="G446"/>
  <c r="BA446" s="1"/>
  <c r="BE443"/>
  <c r="BD443"/>
  <c r="BC443"/>
  <c r="BB443"/>
  <c r="K443"/>
  <c r="I443"/>
  <c r="G443"/>
  <c r="BA443" s="1"/>
  <c r="BE438"/>
  <c r="BD438"/>
  <c r="BC438"/>
  <c r="BB438"/>
  <c r="K438"/>
  <c r="I438"/>
  <c r="G438"/>
  <c r="BA438" s="1"/>
  <c r="BE436"/>
  <c r="BD436"/>
  <c r="BC436"/>
  <c r="BB436"/>
  <c r="K436"/>
  <c r="I436"/>
  <c r="G436"/>
  <c r="BA436" s="1"/>
  <c r="BE432"/>
  <c r="BD432"/>
  <c r="BC432"/>
  <c r="BB432"/>
  <c r="K432"/>
  <c r="I432"/>
  <c r="G432"/>
  <c r="BA432" s="1"/>
  <c r="BE430"/>
  <c r="BD430"/>
  <c r="BC430"/>
  <c r="BB430"/>
  <c r="K430"/>
  <c r="I430"/>
  <c r="G430"/>
  <c r="BA430" s="1"/>
  <c r="BE427"/>
  <c r="BD427"/>
  <c r="BC427"/>
  <c r="BB427"/>
  <c r="K427"/>
  <c r="I427"/>
  <c r="G427"/>
  <c r="BA427" s="1"/>
  <c r="BE423"/>
  <c r="BD423"/>
  <c r="BC423"/>
  <c r="BB423"/>
  <c r="K423"/>
  <c r="I423"/>
  <c r="G423"/>
  <c r="BA423" s="1"/>
  <c r="BE420"/>
  <c r="BD420"/>
  <c r="BC420"/>
  <c r="BB420"/>
  <c r="K420"/>
  <c r="I420"/>
  <c r="G420"/>
  <c r="BA420" s="1"/>
  <c r="BE417"/>
  <c r="BD417"/>
  <c r="BC417"/>
  <c r="BB417"/>
  <c r="K417"/>
  <c r="I417"/>
  <c r="G417"/>
  <c r="BA417" s="1"/>
  <c r="BE415"/>
  <c r="BD415"/>
  <c r="BC415"/>
  <c r="BB415"/>
  <c r="K415"/>
  <c r="I415"/>
  <c r="G415"/>
  <c r="BA415" s="1"/>
  <c r="BE413"/>
  <c r="BD413"/>
  <c r="BC413"/>
  <c r="BB413"/>
  <c r="K413"/>
  <c r="I413"/>
  <c r="G413"/>
  <c r="BA413" s="1"/>
  <c r="BE411"/>
  <c r="BD411"/>
  <c r="BC411"/>
  <c r="BB411"/>
  <c r="K411"/>
  <c r="I411"/>
  <c r="G411"/>
  <c r="BA411" s="1"/>
  <c r="BE406"/>
  <c r="BD406"/>
  <c r="BC406"/>
  <c r="BB406"/>
  <c r="K406"/>
  <c r="I406"/>
  <c r="G406"/>
  <c r="BA406" s="1"/>
  <c r="BE404"/>
  <c r="BD404"/>
  <c r="BC404"/>
  <c r="BB404"/>
  <c r="K404"/>
  <c r="I404"/>
  <c r="G404"/>
  <c r="BA404" s="1"/>
  <c r="BE402"/>
  <c r="BE460" s="1"/>
  <c r="I17" i="3" s="1"/>
  <c r="BD402" i="4"/>
  <c r="BC402"/>
  <c r="BB402"/>
  <c r="K402"/>
  <c r="I402"/>
  <c r="I460" s="1"/>
  <c r="G402"/>
  <c r="B17" i="3"/>
  <c r="A17"/>
  <c r="K460" i="4"/>
  <c r="BE389"/>
  <c r="BD389"/>
  <c r="BC389"/>
  <c r="BB389"/>
  <c r="K389"/>
  <c r="I389"/>
  <c r="G389"/>
  <c r="BA389" s="1"/>
  <c r="BE386"/>
  <c r="BD386"/>
  <c r="BC386"/>
  <c r="BB386"/>
  <c r="K386"/>
  <c r="I386"/>
  <c r="G386"/>
  <c r="BA386" s="1"/>
  <c r="BE384"/>
  <c r="BD384"/>
  <c r="BC384"/>
  <c r="BB384"/>
  <c r="K384"/>
  <c r="I384"/>
  <c r="G384"/>
  <c r="BA384" s="1"/>
  <c r="BE381"/>
  <c r="BE400" s="1"/>
  <c r="I16" i="3" s="1"/>
  <c r="BD381" i="4"/>
  <c r="BD400" s="1"/>
  <c r="H16" i="3" s="1"/>
  <c r="BC381" i="4"/>
  <c r="BC400" s="1"/>
  <c r="G16" i="3" s="1"/>
  <c r="BB381" i="4"/>
  <c r="K381"/>
  <c r="K400" s="1"/>
  <c r="I381"/>
  <c r="G381"/>
  <c r="B16" i="3"/>
  <c r="A16"/>
  <c r="I400" i="4"/>
  <c r="BE377"/>
  <c r="BD377"/>
  <c r="BC377"/>
  <c r="BB377"/>
  <c r="K377"/>
  <c r="I377"/>
  <c r="G377"/>
  <c r="BA377" s="1"/>
  <c r="BE375"/>
  <c r="BD375"/>
  <c r="BC375"/>
  <c r="BB375"/>
  <c r="K375"/>
  <c r="I375"/>
  <c r="G375"/>
  <c r="BA375" s="1"/>
  <c r="BE373"/>
  <c r="BD373"/>
  <c r="BC373"/>
  <c r="BB373"/>
  <c r="K373"/>
  <c r="I373"/>
  <c r="G373"/>
  <c r="BA373" s="1"/>
  <c r="BE371"/>
  <c r="BD371"/>
  <c r="BC371"/>
  <c r="BB371"/>
  <c r="K371"/>
  <c r="I371"/>
  <c r="G371"/>
  <c r="BA371" s="1"/>
  <c r="BE369"/>
  <c r="BD369"/>
  <c r="BC369"/>
  <c r="BB369"/>
  <c r="K369"/>
  <c r="I369"/>
  <c r="G369"/>
  <c r="BA369" s="1"/>
  <c r="BE367"/>
  <c r="BD367"/>
  <c r="BC367"/>
  <c r="BB367"/>
  <c r="K367"/>
  <c r="I367"/>
  <c r="G367"/>
  <c r="BA367" s="1"/>
  <c r="BE365"/>
  <c r="BD365"/>
  <c r="BC365"/>
  <c r="BB365"/>
  <c r="K365"/>
  <c r="I365"/>
  <c r="G365"/>
  <c r="BA365" s="1"/>
  <c r="BE363"/>
  <c r="BD363"/>
  <c r="BC363"/>
  <c r="BB363"/>
  <c r="K363"/>
  <c r="I363"/>
  <c r="G363"/>
  <c r="BA363" s="1"/>
  <c r="BE361"/>
  <c r="BD361"/>
  <c r="BC361"/>
  <c r="BB361"/>
  <c r="K361"/>
  <c r="I361"/>
  <c r="G361"/>
  <c r="BA361" s="1"/>
  <c r="BE359"/>
  <c r="BD359"/>
  <c r="BC359"/>
  <c r="BB359"/>
  <c r="K359"/>
  <c r="I359"/>
  <c r="G359"/>
  <c r="BA359" s="1"/>
  <c r="BE357"/>
  <c r="BD357"/>
  <c r="BC357"/>
  <c r="BB357"/>
  <c r="K357"/>
  <c r="I357"/>
  <c r="G357"/>
  <c r="BA357" s="1"/>
  <c r="BE349"/>
  <c r="BD349"/>
  <c r="BC349"/>
  <c r="BB349"/>
  <c r="BB379" s="1"/>
  <c r="F15" i="3" s="1"/>
  <c r="K349" i="4"/>
  <c r="I349"/>
  <c r="G349"/>
  <c r="BA349" s="1"/>
  <c r="B15" i="3"/>
  <c r="A15"/>
  <c r="BE344" i="4"/>
  <c r="BD344"/>
  <c r="BC344"/>
  <c r="BB344"/>
  <c r="K344"/>
  <c r="I344"/>
  <c r="G344"/>
  <c r="BA344" s="1"/>
  <c r="BE338"/>
  <c r="BD338"/>
  <c r="BD347" s="1"/>
  <c r="H14" i="3" s="1"/>
  <c r="I68" i="1" s="1"/>
  <c r="BC338" i="4"/>
  <c r="BC347" s="1"/>
  <c r="G14" i="3" s="1"/>
  <c r="H68" i="1" s="1"/>
  <c r="BB338" i="4"/>
  <c r="BB347" s="1"/>
  <c r="K338"/>
  <c r="I338"/>
  <c r="I347" s="1"/>
  <c r="G338"/>
  <c r="F14" i="3"/>
  <c r="G68" i="1" s="1"/>
  <c r="B14" i="3"/>
  <c r="A14"/>
  <c r="K347" i="4"/>
  <c r="BE334"/>
  <c r="BD334"/>
  <c r="BC334"/>
  <c r="BB334"/>
  <c r="BA334"/>
  <c r="K334"/>
  <c r="I334"/>
  <c r="G334"/>
  <c r="BE329"/>
  <c r="BD329"/>
  <c r="BC329"/>
  <c r="BB329"/>
  <c r="BA329"/>
  <c r="K329"/>
  <c r="I329"/>
  <c r="G329"/>
  <c r="BE324"/>
  <c r="BD324"/>
  <c r="BC324"/>
  <c r="BB324"/>
  <c r="BA324"/>
  <c r="K324"/>
  <c r="I324"/>
  <c r="G324"/>
  <c r="BE319"/>
  <c r="BD319"/>
  <c r="BC319"/>
  <c r="BB319"/>
  <c r="BA319"/>
  <c r="K319"/>
  <c r="I319"/>
  <c r="G319"/>
  <c r="BE314"/>
  <c r="BD314"/>
  <c r="BC314"/>
  <c r="BB314"/>
  <c r="BA314"/>
  <c r="K314"/>
  <c r="I314"/>
  <c r="G314"/>
  <c r="BE312"/>
  <c r="BD312"/>
  <c r="BC312"/>
  <c r="BB312"/>
  <c r="BA312"/>
  <c r="K312"/>
  <c r="I312"/>
  <c r="G312"/>
  <c r="BE308"/>
  <c r="BD308"/>
  <c r="BC308"/>
  <c r="BB308"/>
  <c r="BA308"/>
  <c r="K308"/>
  <c r="I308"/>
  <c r="G308"/>
  <c r="BE304"/>
  <c r="BD304"/>
  <c r="BC304"/>
  <c r="BB304"/>
  <c r="K304"/>
  <c r="I304"/>
  <c r="G304"/>
  <c r="BA304" s="1"/>
  <c r="BE300"/>
  <c r="BD300"/>
  <c r="BD336" s="1"/>
  <c r="H13" i="3" s="1"/>
  <c r="BC300" i="4"/>
  <c r="BB300"/>
  <c r="K300"/>
  <c r="K336" s="1"/>
  <c r="I300"/>
  <c r="I336" s="1"/>
  <c r="G300"/>
  <c r="G336" s="1"/>
  <c r="B13" i="3"/>
  <c r="A13"/>
  <c r="BE297" i="4"/>
  <c r="BD297"/>
  <c r="BC297"/>
  <c r="BB297"/>
  <c r="K297"/>
  <c r="I297"/>
  <c r="G297"/>
  <c r="BA297" s="1"/>
  <c r="BE296"/>
  <c r="BD296"/>
  <c r="BC296"/>
  <c r="BB296"/>
  <c r="K296"/>
  <c r="I296"/>
  <c r="G296"/>
  <c r="BA296" s="1"/>
  <c r="BE295"/>
  <c r="BD295"/>
  <c r="BC295"/>
  <c r="BB295"/>
  <c r="K295"/>
  <c r="I295"/>
  <c r="G295"/>
  <c r="BA295" s="1"/>
  <c r="BE294"/>
  <c r="BD294"/>
  <c r="BC294"/>
  <c r="BB294"/>
  <c r="K294"/>
  <c r="I294"/>
  <c r="G294"/>
  <c r="BA294" s="1"/>
  <c r="BE293"/>
  <c r="BD293"/>
  <c r="BC293"/>
  <c r="BB293"/>
  <c r="K293"/>
  <c r="I293"/>
  <c r="G293"/>
  <c r="BA293" s="1"/>
  <c r="BE288"/>
  <c r="BD288"/>
  <c r="BC288"/>
  <c r="BB288"/>
  <c r="K288"/>
  <c r="I288"/>
  <c r="G288"/>
  <c r="BA288" s="1"/>
  <c r="BE285"/>
  <c r="BD285"/>
  <c r="BC285"/>
  <c r="BB285"/>
  <c r="K285"/>
  <c r="I285"/>
  <c r="G285"/>
  <c r="BA285" s="1"/>
  <c r="BE282"/>
  <c r="BD282"/>
  <c r="BC282"/>
  <c r="BB282"/>
  <c r="K282"/>
  <c r="I282"/>
  <c r="G282"/>
  <c r="BA282" s="1"/>
  <c r="BE277"/>
  <c r="BD277"/>
  <c r="BC277"/>
  <c r="BB277"/>
  <c r="K277"/>
  <c r="I277"/>
  <c r="G277"/>
  <c r="BA277" s="1"/>
  <c r="BE274"/>
  <c r="BD274"/>
  <c r="BC274"/>
  <c r="BB274"/>
  <c r="BA274"/>
  <c r="K274"/>
  <c r="I274"/>
  <c r="G274"/>
  <c r="BE272"/>
  <c r="BD272"/>
  <c r="BC272"/>
  <c r="BB272"/>
  <c r="BA272"/>
  <c r="K272"/>
  <c r="I272"/>
  <c r="G272"/>
  <c r="BE266"/>
  <c r="BD266"/>
  <c r="BC266"/>
  <c r="BB266"/>
  <c r="BA266"/>
  <c r="K266"/>
  <c r="I266"/>
  <c r="G266"/>
  <c r="BE264"/>
  <c r="BD264"/>
  <c r="BC264"/>
  <c r="BB264"/>
  <c r="BA264"/>
  <c r="K264"/>
  <c r="I264"/>
  <c r="G264"/>
  <c r="BE257"/>
  <c r="BD257"/>
  <c r="BC257"/>
  <c r="BB257"/>
  <c r="BA257"/>
  <c r="K257"/>
  <c r="I257"/>
  <c r="G257"/>
  <c r="BE254"/>
  <c r="BD254"/>
  <c r="BC254"/>
  <c r="BB254"/>
  <c r="K254"/>
  <c r="I254"/>
  <c r="G254"/>
  <c r="BA254" s="1"/>
  <c r="BE247"/>
  <c r="BD247"/>
  <c r="BC247"/>
  <c r="BB247"/>
  <c r="BA247"/>
  <c r="K247"/>
  <c r="I247"/>
  <c r="G247"/>
  <c r="BE244"/>
  <c r="BD244"/>
  <c r="BC244"/>
  <c r="BB244"/>
  <c r="BA244"/>
  <c r="K244"/>
  <c r="I244"/>
  <c r="G244"/>
  <c r="BE237"/>
  <c r="BD237"/>
  <c r="BC237"/>
  <c r="BB237"/>
  <c r="BA237"/>
  <c r="K237"/>
  <c r="I237"/>
  <c r="G237"/>
  <c r="BE234"/>
  <c r="BD234"/>
  <c r="BC234"/>
  <c r="BB234"/>
  <c r="K234"/>
  <c r="I234"/>
  <c r="G234"/>
  <c r="BA234" s="1"/>
  <c r="BE215"/>
  <c r="BD215"/>
  <c r="BC215"/>
  <c r="BB215"/>
  <c r="K215"/>
  <c r="I215"/>
  <c r="G215"/>
  <c r="BA215" s="1"/>
  <c r="BE212"/>
  <c r="BD212"/>
  <c r="BC212"/>
  <c r="BB212"/>
  <c r="K212"/>
  <c r="I212"/>
  <c r="G212"/>
  <c r="BA212" s="1"/>
  <c r="BE209"/>
  <c r="BD209"/>
  <c r="BC209"/>
  <c r="BB209"/>
  <c r="K209"/>
  <c r="I209"/>
  <c r="G209"/>
  <c r="BA209" s="1"/>
  <c r="BE206"/>
  <c r="BD206"/>
  <c r="BC206"/>
  <c r="BB206"/>
  <c r="K206"/>
  <c r="I206"/>
  <c r="G206"/>
  <c r="BA206" s="1"/>
  <c r="BE202"/>
  <c r="BD202"/>
  <c r="BC202"/>
  <c r="BB202"/>
  <c r="K202"/>
  <c r="I202"/>
  <c r="G202"/>
  <c r="BA202" s="1"/>
  <c r="BE198"/>
  <c r="BD198"/>
  <c r="BC198"/>
  <c r="BB198"/>
  <c r="K198"/>
  <c r="I198"/>
  <c r="I298" s="1"/>
  <c r="G198"/>
  <c r="B12" i="3"/>
  <c r="A12"/>
  <c r="BE191" i="4"/>
  <c r="BD191"/>
  <c r="BC191"/>
  <c r="BB191"/>
  <c r="K191"/>
  <c r="I191"/>
  <c r="G191"/>
  <c r="BA191" s="1"/>
  <c r="BE182"/>
  <c r="BD182"/>
  <c r="BC182"/>
  <c r="BB182"/>
  <c r="K182"/>
  <c r="I182"/>
  <c r="G182"/>
  <c r="BA182" s="1"/>
  <c r="BE180"/>
  <c r="BD180"/>
  <c r="BC180"/>
  <c r="BB180"/>
  <c r="K180"/>
  <c r="I180"/>
  <c r="G180"/>
  <c r="BA180" s="1"/>
  <c r="BE174"/>
  <c r="BD174"/>
  <c r="BC174"/>
  <c r="BB174"/>
  <c r="K174"/>
  <c r="I174"/>
  <c r="G174"/>
  <c r="BA174" s="1"/>
  <c r="BE172"/>
  <c r="BD172"/>
  <c r="BC172"/>
  <c r="BB172"/>
  <c r="K172"/>
  <c r="I172"/>
  <c r="G172"/>
  <c r="BA172" s="1"/>
  <c r="BE160"/>
  <c r="BD160"/>
  <c r="BC160"/>
  <c r="BB160"/>
  <c r="K160"/>
  <c r="I160"/>
  <c r="G160"/>
  <c r="BA160" s="1"/>
  <c r="BE153"/>
  <c r="BD153"/>
  <c r="BC153"/>
  <c r="BB153"/>
  <c r="K153"/>
  <c r="I153"/>
  <c r="G153"/>
  <c r="BA153" s="1"/>
  <c r="B11" i="3"/>
  <c r="A11"/>
  <c r="BE149" i="4"/>
  <c r="BD149"/>
  <c r="BC149"/>
  <c r="BB149"/>
  <c r="K149"/>
  <c r="I149"/>
  <c r="G149"/>
  <c r="BA149" s="1"/>
  <c r="BE141"/>
  <c r="BD141"/>
  <c r="BC141"/>
  <c r="BB141"/>
  <c r="K141"/>
  <c r="I141"/>
  <c r="G141"/>
  <c r="BA141" s="1"/>
  <c r="BE133"/>
  <c r="BD133"/>
  <c r="BC133"/>
  <c r="BB133"/>
  <c r="K133"/>
  <c r="I133"/>
  <c r="G133"/>
  <c r="BA133" s="1"/>
  <c r="BE124"/>
  <c r="BD124"/>
  <c r="BC124"/>
  <c r="BB124"/>
  <c r="K124"/>
  <c r="I124"/>
  <c r="G124"/>
  <c r="BA124" s="1"/>
  <c r="BE119"/>
  <c r="BD119"/>
  <c r="BC119"/>
  <c r="BB119"/>
  <c r="K119"/>
  <c r="I119"/>
  <c r="G119"/>
  <c r="BA119" s="1"/>
  <c r="BE116"/>
  <c r="BD116"/>
  <c r="BC116"/>
  <c r="BB116"/>
  <c r="K116"/>
  <c r="I116"/>
  <c r="G116"/>
  <c r="BA116" s="1"/>
  <c r="BE113"/>
  <c r="BD113"/>
  <c r="BC113"/>
  <c r="BB113"/>
  <c r="K113"/>
  <c r="I113"/>
  <c r="G113"/>
  <c r="BA113" s="1"/>
  <c r="BE111"/>
  <c r="BD111"/>
  <c r="BC111"/>
  <c r="BB111"/>
  <c r="K111"/>
  <c r="I111"/>
  <c r="G111"/>
  <c r="BA111" s="1"/>
  <c r="BE108"/>
  <c r="BD108"/>
  <c r="BC108"/>
  <c r="BB108"/>
  <c r="K108"/>
  <c r="K151" s="1"/>
  <c r="I108"/>
  <c r="G108"/>
  <c r="BA108" s="1"/>
  <c r="BE105"/>
  <c r="BD105"/>
  <c r="BC105"/>
  <c r="BB105"/>
  <c r="K105"/>
  <c r="I105"/>
  <c r="G105"/>
  <c r="BA105" s="1"/>
  <c r="BE103"/>
  <c r="BD103"/>
  <c r="BC103"/>
  <c r="BB103"/>
  <c r="K103"/>
  <c r="I103"/>
  <c r="G103"/>
  <c r="BA103" s="1"/>
  <c r="BE101"/>
  <c r="BD101"/>
  <c r="BC101"/>
  <c r="BB101"/>
  <c r="K101"/>
  <c r="I101"/>
  <c r="G101"/>
  <c r="B10" i="3"/>
  <c r="A10"/>
  <c r="BE97" i="4"/>
  <c r="BD97"/>
  <c r="BC97"/>
  <c r="BB97"/>
  <c r="K97"/>
  <c r="I97"/>
  <c r="G97"/>
  <c r="BA97" s="1"/>
  <c r="BE94"/>
  <c r="BD94"/>
  <c r="BC94"/>
  <c r="BB94"/>
  <c r="K94"/>
  <c r="I94"/>
  <c r="G94"/>
  <c r="BA94" s="1"/>
  <c r="BE91"/>
  <c r="BD91"/>
  <c r="BC91"/>
  <c r="BB91"/>
  <c r="K91"/>
  <c r="I91"/>
  <c r="G91"/>
  <c r="BA91" s="1"/>
  <c r="BE85"/>
  <c r="BD85"/>
  <c r="BC85"/>
  <c r="BB85"/>
  <c r="K85"/>
  <c r="I85"/>
  <c r="G85"/>
  <c r="BA85" s="1"/>
  <c r="BE80"/>
  <c r="BD80"/>
  <c r="BC80"/>
  <c r="BB80"/>
  <c r="K80"/>
  <c r="I80"/>
  <c r="G80"/>
  <c r="BA80" s="1"/>
  <c r="BE55"/>
  <c r="BE99" s="1"/>
  <c r="I9" i="3" s="1"/>
  <c r="BD55" i="4"/>
  <c r="BC55"/>
  <c r="BB55"/>
  <c r="BB99" s="1"/>
  <c r="F9" i="3" s="1"/>
  <c r="K55" i="4"/>
  <c r="I55"/>
  <c r="G55"/>
  <c r="B9" i="3"/>
  <c r="A9"/>
  <c r="K99" i="4"/>
  <c r="I99"/>
  <c r="BE51"/>
  <c r="BD51"/>
  <c r="BC51"/>
  <c r="BB51"/>
  <c r="K51"/>
  <c r="I51"/>
  <c r="G51"/>
  <c r="BA51" s="1"/>
  <c r="BE49"/>
  <c r="BD49"/>
  <c r="BC49"/>
  <c r="BC53" s="1"/>
  <c r="G8" i="3" s="1"/>
  <c r="BB49" i="4"/>
  <c r="K49"/>
  <c r="I49"/>
  <c r="G49"/>
  <c r="BA49" s="1"/>
  <c r="BE45"/>
  <c r="BD45"/>
  <c r="BC45"/>
  <c r="BB45"/>
  <c r="K45"/>
  <c r="I45"/>
  <c r="G45"/>
  <c r="BA45" s="1"/>
  <c r="BE43"/>
  <c r="BD43"/>
  <c r="BC43"/>
  <c r="BB43"/>
  <c r="K43"/>
  <c r="I43"/>
  <c r="G43"/>
  <c r="BA43" s="1"/>
  <c r="BE41"/>
  <c r="BD41"/>
  <c r="BC41"/>
  <c r="BB41"/>
  <c r="K41"/>
  <c r="I41"/>
  <c r="G41"/>
  <c r="BA41" s="1"/>
  <c r="BE39"/>
  <c r="BD39"/>
  <c r="BC39"/>
  <c r="BB39"/>
  <c r="K39"/>
  <c r="K53" s="1"/>
  <c r="I39"/>
  <c r="G39"/>
  <c r="BA39" s="1"/>
  <c r="B8" i="3"/>
  <c r="A8"/>
  <c r="I53" i="4"/>
  <c r="BE36"/>
  <c r="BD36"/>
  <c r="BC36"/>
  <c r="BB36"/>
  <c r="K36"/>
  <c r="I36"/>
  <c r="G36"/>
  <c r="BA36" s="1"/>
  <c r="BE33"/>
  <c r="BD33"/>
  <c r="BC33"/>
  <c r="BB33"/>
  <c r="K33"/>
  <c r="I33"/>
  <c r="G33"/>
  <c r="BA33" s="1"/>
  <c r="BE30"/>
  <c r="BD30"/>
  <c r="BC30"/>
  <c r="BB30"/>
  <c r="K30"/>
  <c r="I30"/>
  <c r="G30"/>
  <c r="BA30" s="1"/>
  <c r="BE26"/>
  <c r="BD26"/>
  <c r="BC26"/>
  <c r="BB26"/>
  <c r="K26"/>
  <c r="I26"/>
  <c r="G26"/>
  <c r="BA26" s="1"/>
  <c r="BE23"/>
  <c r="BD23"/>
  <c r="BC23"/>
  <c r="BB23"/>
  <c r="K23"/>
  <c r="I23"/>
  <c r="G23"/>
  <c r="BA23" s="1"/>
  <c r="BE20"/>
  <c r="BD20"/>
  <c r="BC20"/>
  <c r="BB20"/>
  <c r="K20"/>
  <c r="I20"/>
  <c r="G20"/>
  <c r="BA20" s="1"/>
  <c r="BE17"/>
  <c r="BD17"/>
  <c r="BC17"/>
  <c r="BB17"/>
  <c r="K17"/>
  <c r="I17"/>
  <c r="G17"/>
  <c r="BA17" s="1"/>
  <c r="BE14"/>
  <c r="BD14"/>
  <c r="BC14"/>
  <c r="BB14"/>
  <c r="K14"/>
  <c r="I14"/>
  <c r="G14"/>
  <c r="BA14" s="1"/>
  <c r="BE11"/>
  <c r="BD11"/>
  <c r="BC11"/>
  <c r="BB11"/>
  <c r="K11"/>
  <c r="K37" s="1"/>
  <c r="I11"/>
  <c r="G11"/>
  <c r="BA11" s="1"/>
  <c r="BE8"/>
  <c r="BD8"/>
  <c r="BC8"/>
  <c r="BB8"/>
  <c r="K8"/>
  <c r="I8"/>
  <c r="G8"/>
  <c r="BA8" s="1"/>
  <c r="B7" i="3"/>
  <c r="A7"/>
  <c r="E4" i="4"/>
  <c r="F3"/>
  <c r="F33" i="2"/>
  <c r="C33"/>
  <c r="C31"/>
  <c r="G7"/>
  <c r="H29" i="1"/>
  <c r="G50" l="1"/>
  <c r="G379" i="16"/>
  <c r="BE379"/>
  <c r="I30" i="15" s="1"/>
  <c r="BB379" i="16"/>
  <c r="F30" i="15" s="1"/>
  <c r="G366" i="16"/>
  <c r="BE356"/>
  <c r="I28" i="15" s="1"/>
  <c r="J67" i="1" s="1"/>
  <c r="BD356" i="16"/>
  <c r="H28" i="15" s="1"/>
  <c r="BD339" i="16"/>
  <c r="H27" i="15" s="1"/>
  <c r="BC339" i="16"/>
  <c r="G27" i="15" s="1"/>
  <c r="BE328" i="16"/>
  <c r="I26" i="15" s="1"/>
  <c r="BC288" i="16"/>
  <c r="G25" i="15" s="1"/>
  <c r="E287" i="16"/>
  <c r="I287" s="1"/>
  <c r="I288" s="1"/>
  <c r="BD288"/>
  <c r="H25" i="15" s="1"/>
  <c r="BA231" i="16"/>
  <c r="E24" i="15" s="1"/>
  <c r="BE226" i="16"/>
  <c r="I23" i="15" s="1"/>
  <c r="BD226" i="16"/>
  <c r="H23" i="15" s="1"/>
  <c r="BC208" i="16"/>
  <c r="G22" i="15" s="1"/>
  <c r="BD208" i="16"/>
  <c r="H22" i="15" s="1"/>
  <c r="BC194" i="16"/>
  <c r="G20" i="15" s="1"/>
  <c r="BD194" i="16"/>
  <c r="H20" i="15" s="1"/>
  <c r="BA194" i="16"/>
  <c r="E20" i="15" s="1"/>
  <c r="E157" i="16"/>
  <c r="K157" s="1"/>
  <c r="K158" s="1"/>
  <c r="BE185"/>
  <c r="I19" i="15" s="1"/>
  <c r="BD143" i="16"/>
  <c r="H17" i="15" s="1"/>
  <c r="E142" i="16"/>
  <c r="K142" s="1"/>
  <c r="BA143"/>
  <c r="E17" i="15" s="1"/>
  <c r="BE143" i="16"/>
  <c r="I17" i="15" s="1"/>
  <c r="J54" i="1" s="1"/>
  <c r="BA95" i="16"/>
  <c r="BA111" s="1"/>
  <c r="E14" i="15" s="1"/>
  <c r="G65" i="16"/>
  <c r="BD59"/>
  <c r="H9" i="15" s="1"/>
  <c r="BC59" i="16"/>
  <c r="G9" i="15" s="1"/>
  <c r="G14" i="16"/>
  <c r="BE40"/>
  <c r="I8" i="15" s="1"/>
  <c r="BE14" i="16"/>
  <c r="I7" i="15" s="1"/>
  <c r="J44" i="1" s="1"/>
  <c r="BD40" i="16"/>
  <c r="H8" i="15" s="1"/>
  <c r="G40" i="16"/>
  <c r="BC14"/>
  <c r="G7" i="15" s="1"/>
  <c r="BB40" i="16"/>
  <c r="F8" i="15" s="1"/>
  <c r="G233" i="13"/>
  <c r="BA228"/>
  <c r="BA233" s="1"/>
  <c r="E19" i="12" s="1"/>
  <c r="BB211" i="13"/>
  <c r="BE226"/>
  <c r="I18" i="12" s="1"/>
  <c r="BC209" i="13"/>
  <c r="G17" i="12" s="1"/>
  <c r="BA175" i="13"/>
  <c r="E14" i="12" s="1"/>
  <c r="BE162" i="13"/>
  <c r="I13" i="12" s="1"/>
  <c r="BE135" i="13"/>
  <c r="I12" i="12" s="1"/>
  <c r="BE122" i="13"/>
  <c r="I11" i="12" s="1"/>
  <c r="J46" i="1" s="1"/>
  <c r="BE105" i="13"/>
  <c r="I10" i="12" s="1"/>
  <c r="BC122" i="13"/>
  <c r="G11" i="12" s="1"/>
  <c r="H46" i="1" s="1"/>
  <c r="G122" i="13"/>
  <c r="BD86"/>
  <c r="H8" i="12" s="1"/>
  <c r="BB86" i="13"/>
  <c r="F8" i="12" s="1"/>
  <c r="BE64" i="13"/>
  <c r="I7" i="12" s="1"/>
  <c r="BD292" i="10"/>
  <c r="H23" i="9" s="1"/>
  <c r="I67" i="1" s="1"/>
  <c r="BA292" i="10"/>
  <c r="E23" i="9" s="1"/>
  <c r="F67" i="1" s="1"/>
  <c r="BC292" i="10"/>
  <c r="G23" i="9" s="1"/>
  <c r="BD300" i="10"/>
  <c r="H24" i="9" s="1"/>
  <c r="BC278" i="10"/>
  <c r="G22" i="9" s="1"/>
  <c r="G278" i="10"/>
  <c r="BA278"/>
  <c r="E22" i="9" s="1"/>
  <c r="BD266" i="10"/>
  <c r="H21" i="9" s="1"/>
  <c r="I64" i="1" s="1"/>
  <c r="BE266" i="10"/>
  <c r="I21" i="9" s="1"/>
  <c r="J64" i="1" s="1"/>
  <c r="BC266" i="10"/>
  <c r="G21" i="9" s="1"/>
  <c r="H64" i="1" s="1"/>
  <c r="E223" i="10"/>
  <c r="K223" s="1"/>
  <c r="K224" s="1"/>
  <c r="BE224"/>
  <c r="I20" i="9" s="1"/>
  <c r="BD224" i="10"/>
  <c r="H20" i="9" s="1"/>
  <c r="E191" i="10"/>
  <c r="G191" s="1"/>
  <c r="BE192"/>
  <c r="I19" i="9" s="1"/>
  <c r="BD192" i="10"/>
  <c r="H19" i="9" s="1"/>
  <c r="BC192" i="10"/>
  <c r="G19" i="9" s="1"/>
  <c r="BD172" i="10"/>
  <c r="H17" i="9" s="1"/>
  <c r="BE172" i="10"/>
  <c r="I17" i="9" s="1"/>
  <c r="J59" i="1" s="1"/>
  <c r="BA172" i="10"/>
  <c r="E17" i="9" s="1"/>
  <c r="BC172" i="10"/>
  <c r="G17" i="9" s="1"/>
  <c r="H59" i="1" s="1"/>
  <c r="BD161" i="10"/>
  <c r="H16" i="9" s="1"/>
  <c r="BA161" i="10"/>
  <c r="E16" i="9" s="1"/>
  <c r="BE161" i="10"/>
  <c r="I16" i="9" s="1"/>
  <c r="BC161" i="10"/>
  <c r="G16" i="9" s="1"/>
  <c r="BC141" i="10"/>
  <c r="G15" i="9" s="1"/>
  <c r="G114" i="10"/>
  <c r="BB108"/>
  <c r="F12" i="9" s="1"/>
  <c r="BD108" i="10"/>
  <c r="H12" i="9" s="1"/>
  <c r="BC108" i="10"/>
  <c r="G12" i="9" s="1"/>
  <c r="BE108" i="10"/>
  <c r="I12" i="9" s="1"/>
  <c r="J71" i="1" s="1"/>
  <c r="G72" i="10"/>
  <c r="BD68"/>
  <c r="H9" i="9" s="1"/>
  <c r="I49" i="1" s="1"/>
  <c r="BA43" i="10"/>
  <c r="BA68" s="1"/>
  <c r="E9" i="9" s="1"/>
  <c r="BC41" i="10"/>
  <c r="G8" i="9" s="1"/>
  <c r="G29" i="10"/>
  <c r="BA19"/>
  <c r="BA29" s="1"/>
  <c r="E7" i="9" s="1"/>
  <c r="BA41" i="10"/>
  <c r="E8" i="9" s="1"/>
  <c r="G41" i="10"/>
  <c r="BE41"/>
  <c r="I8" i="9" s="1"/>
  <c r="BD41" i="10"/>
  <c r="H8" i="9" s="1"/>
  <c r="BC29" i="10"/>
  <c r="G7" i="9" s="1"/>
  <c r="BE29" i="10"/>
  <c r="I7" i="9" s="1"/>
  <c r="BD29" i="10"/>
  <c r="H7" i="9" s="1"/>
  <c r="BB29" i="10"/>
  <c r="F7" i="9" s="1"/>
  <c r="BD310" i="7"/>
  <c r="H26" i="6" s="1"/>
  <c r="BE310" i="7"/>
  <c r="I26" i="6" s="1"/>
  <c r="BC310" i="7"/>
  <c r="G26" i="6" s="1"/>
  <c r="BA268" i="7"/>
  <c r="E25" i="6" s="1"/>
  <c r="BE268" i="7"/>
  <c r="I25" i="6" s="1"/>
  <c r="E267" i="7"/>
  <c r="I267" s="1"/>
  <c r="I268" s="1"/>
  <c r="BC211"/>
  <c r="G24" i="6" s="1"/>
  <c r="BD211" i="7"/>
  <c r="H24" i="6" s="1"/>
  <c r="BD206" i="7"/>
  <c r="H23" i="6" s="1"/>
  <c r="E187" i="7"/>
  <c r="K187" s="1"/>
  <c r="BC188"/>
  <c r="G22" i="6" s="1"/>
  <c r="BE206" i="7"/>
  <c r="I23" i="6" s="1"/>
  <c r="BA180" i="7"/>
  <c r="E21" i="6" s="1"/>
  <c r="BB182" i="7"/>
  <c r="BD188"/>
  <c r="H22" i="6" s="1"/>
  <c r="BD174" i="7"/>
  <c r="H20" i="6" s="1"/>
  <c r="G173" i="7"/>
  <c r="BB173" s="1"/>
  <c r="BE174"/>
  <c r="I20" i="6" s="1"/>
  <c r="BE165" i="7"/>
  <c r="I19" i="6" s="1"/>
  <c r="BE126" i="7"/>
  <c r="I17" i="6" s="1"/>
  <c r="BD165" i="7"/>
  <c r="H19" i="6" s="1"/>
  <c r="BD126" i="7"/>
  <c r="H17" i="6" s="1"/>
  <c r="I54" i="1" s="1"/>
  <c r="BE141" i="7"/>
  <c r="I18" i="6" s="1"/>
  <c r="BC165" i="7"/>
  <c r="G19" i="6" s="1"/>
  <c r="BC126" i="7"/>
  <c r="G17" i="6" s="1"/>
  <c r="BA165" i="7"/>
  <c r="E19" i="6" s="1"/>
  <c r="BA126" i="7"/>
  <c r="E17" i="6" s="1"/>
  <c r="F54" i="1" s="1"/>
  <c r="BD141" i="7"/>
  <c r="H18" i="6" s="1"/>
  <c r="BA97" i="7"/>
  <c r="BA111" s="1"/>
  <c r="E15" i="6" s="1"/>
  <c r="G77" i="7"/>
  <c r="G56"/>
  <c r="BD65"/>
  <c r="H11" i="6" s="1"/>
  <c r="I50" i="1" s="1"/>
  <c r="BC56" i="7"/>
  <c r="G10" i="6" s="1"/>
  <c r="BA65" i="7"/>
  <c r="E11" i="6" s="1"/>
  <c r="G50" i="7"/>
  <c r="BC50"/>
  <c r="G9" i="6" s="1"/>
  <c r="BD50" i="7"/>
  <c r="H9" i="6" s="1"/>
  <c r="BB50" i="7"/>
  <c r="F9" i="6" s="1"/>
  <c r="BC30" i="7"/>
  <c r="G8" i="6" s="1"/>
  <c r="BB30" i="7"/>
  <c r="F8" i="6" s="1"/>
  <c r="BE30" i="7"/>
  <c r="I8" i="6" s="1"/>
  <c r="G30" i="7"/>
  <c r="BD30"/>
  <c r="H8" i="6" s="1"/>
  <c r="G44" i="1"/>
  <c r="BB843" i="4"/>
  <c r="F32" i="3" s="1"/>
  <c r="BA843" i="4"/>
  <c r="E32" i="3" s="1"/>
  <c r="F75" i="1" s="1"/>
  <c r="BE843" i="4"/>
  <c r="I32" i="3" s="1"/>
  <c r="BC843" i="4"/>
  <c r="G32" i="3" s="1"/>
  <c r="H75" i="1" s="1"/>
  <c r="G843" i="4"/>
  <c r="BE808"/>
  <c r="I31" i="3" s="1"/>
  <c r="G798" i="4"/>
  <c r="BC756"/>
  <c r="G28" i="3" s="1"/>
  <c r="BE704" i="4"/>
  <c r="I27" i="3" s="1"/>
  <c r="BC704" i="4"/>
  <c r="G27" i="3" s="1"/>
  <c r="BE691" i="4"/>
  <c r="I26" i="3" s="1"/>
  <c r="E690" i="4"/>
  <c r="BD691"/>
  <c r="H26" i="3" s="1"/>
  <c r="BA627" i="4"/>
  <c r="E23" i="3" s="1"/>
  <c r="BE621" i="4"/>
  <c r="I22" i="3" s="1"/>
  <c r="BD621" i="4"/>
  <c r="H22" i="3" s="1"/>
  <c r="E620" i="4"/>
  <c r="G620" s="1"/>
  <c r="BB620" s="1"/>
  <c r="BB621" s="1"/>
  <c r="F22" i="3" s="1"/>
  <c r="BC593" i="4"/>
  <c r="G21" i="3" s="1"/>
  <c r="H52" i="1" s="1"/>
  <c r="BD593" i="4"/>
  <c r="H21" i="3" s="1"/>
  <c r="I52" i="1" s="1"/>
  <c r="BD488" i="4"/>
  <c r="H18" i="3" s="1"/>
  <c r="I72" i="1" s="1"/>
  <c r="BC460" i="4"/>
  <c r="G17" i="3" s="1"/>
  <c r="BD460" i="4"/>
  <c r="H17" i="3" s="1"/>
  <c r="BB460" i="4"/>
  <c r="F17" i="3" s="1"/>
  <c r="G71" i="1" s="1"/>
  <c r="G460" i="4"/>
  <c r="G379"/>
  <c r="BB400"/>
  <c r="F16" i="3" s="1"/>
  <c r="G70" i="1" s="1"/>
  <c r="G400" i="4"/>
  <c r="BE379"/>
  <c r="I15" i="3" s="1"/>
  <c r="J69" i="1" s="1"/>
  <c r="G347" i="4"/>
  <c r="BE347"/>
  <c r="I14" i="3" s="1"/>
  <c r="J68" i="1" s="1"/>
  <c r="BC336" i="4"/>
  <c r="G13" i="3" s="1"/>
  <c r="BB336" i="4"/>
  <c r="F13" i="3" s="1"/>
  <c r="G49" i="1" s="1"/>
  <c r="BE336" i="4"/>
  <c r="I13" i="3" s="1"/>
  <c r="J49" i="1" s="1"/>
  <c r="BA300" i="4"/>
  <c r="BA336" s="1"/>
  <c r="E13" i="3" s="1"/>
  <c r="G298" i="4"/>
  <c r="BC298"/>
  <c r="G12" i="3" s="1"/>
  <c r="BD298" i="4"/>
  <c r="H12" i="3" s="1"/>
  <c r="BE196" i="4"/>
  <c r="I11" i="3" s="1"/>
  <c r="BB298" i="4"/>
  <c r="F12" i="3" s="1"/>
  <c r="BB196" i="4"/>
  <c r="F11" i="3" s="1"/>
  <c r="BD151" i="4"/>
  <c r="H10" i="3" s="1"/>
  <c r="G99" i="4"/>
  <c r="BD99"/>
  <c r="H9" i="3" s="1"/>
  <c r="I44" i="1" s="1"/>
  <c r="BC99" i="4"/>
  <c r="G9" i="3" s="1"/>
  <c r="H44" i="1" s="1"/>
  <c r="BE53" i="4"/>
  <c r="I8" i="3" s="1"/>
  <c r="J43" i="1" s="1"/>
  <c r="BA55" i="4"/>
  <c r="BA99" s="1"/>
  <c r="E9" i="3" s="1"/>
  <c r="BD53" i="4"/>
  <c r="H8" i="3" s="1"/>
  <c r="BB53" i="4"/>
  <c r="F8" i="3" s="1"/>
  <c r="G53" i="4"/>
  <c r="BE37"/>
  <c r="I7" i="3" s="1"/>
  <c r="F73" i="1"/>
  <c r="G626" i="4"/>
  <c r="K626"/>
  <c r="K627" s="1"/>
  <c r="I626"/>
  <c r="I627" s="1"/>
  <c r="BA53"/>
  <c r="E8" i="3" s="1"/>
  <c r="J73" i="1"/>
  <c r="BA105" i="13"/>
  <c r="E10" i="12" s="1"/>
  <c r="BA135" i="13"/>
  <c r="E12" i="12" s="1"/>
  <c r="BA40" i="16"/>
  <c r="E8" i="15" s="1"/>
  <c r="BD379" i="16"/>
  <c r="H30" i="15" s="1"/>
  <c r="I309" i="7"/>
  <c r="I310" s="1"/>
  <c r="K309"/>
  <c r="K310" s="1"/>
  <c r="G309"/>
  <c r="BB309" s="1"/>
  <c r="H70" i="1"/>
  <c r="G225" i="16"/>
  <c r="BB225" s="1"/>
  <c r="BB226" s="1"/>
  <c r="F23" i="15" s="1"/>
  <c r="I225" i="16"/>
  <c r="I226" s="1"/>
  <c r="K225"/>
  <c r="K226" s="1"/>
  <c r="K140" i="7"/>
  <c r="K141" s="1"/>
  <c r="I140"/>
  <c r="I141" s="1"/>
  <c r="G69" i="1"/>
  <c r="BA300" i="10"/>
  <c r="E24" i="9" s="1"/>
  <c r="BA30" i="7"/>
  <c r="E8" i="6" s="1"/>
  <c r="I37" i="4"/>
  <c r="BA704"/>
  <c r="E27" i="3" s="1"/>
  <c r="G300" i="10"/>
  <c r="E171"/>
  <c r="K171" s="1"/>
  <c r="K172" s="1"/>
  <c r="BD37" i="4"/>
  <c r="H7" i="3" s="1"/>
  <c r="I42" i="1" s="1"/>
  <c r="I379" i="4"/>
  <c r="BE300" i="10"/>
  <c r="I24" i="9" s="1"/>
  <c r="G162" i="13"/>
  <c r="BC226" i="16"/>
  <c r="G23" i="15" s="1"/>
  <c r="BA310" i="7"/>
  <c r="E26" i="6" s="1"/>
  <c r="BB41" i="10"/>
  <c r="F8" i="9" s="1"/>
  <c r="E703" i="4"/>
  <c r="BB37"/>
  <c r="F7" i="3" s="1"/>
  <c r="G42" i="1" s="1"/>
  <c r="BB151" i="4"/>
  <c r="F10" i="3" s="1"/>
  <c r="BC196" i="4"/>
  <c r="G11" i="3" s="1"/>
  <c r="I488" i="4"/>
  <c r="BC524"/>
  <c r="G20" i="3" s="1"/>
  <c r="BE644" i="4"/>
  <c r="I24" i="3" s="1"/>
  <c r="BE756" i="4"/>
  <c r="I28" i="3" s="1"/>
  <c r="BA768" i="4"/>
  <c r="E29" i="3" s="1"/>
  <c r="F66" i="1" s="1"/>
  <c r="BD808" i="4"/>
  <c r="H31" i="3" s="1"/>
  <c r="I808" i="4"/>
  <c r="BB174" i="7"/>
  <c r="F20" i="6" s="1"/>
  <c r="I187" i="7"/>
  <c r="I188" s="1"/>
  <c r="BB213"/>
  <c r="I318"/>
  <c r="BB179" i="10"/>
  <c r="G292"/>
  <c r="G99" i="13"/>
  <c r="I99"/>
  <c r="BD189"/>
  <c r="H16" i="12" s="1"/>
  <c r="G81" i="16"/>
  <c r="I81"/>
  <c r="BB134"/>
  <c r="BE158"/>
  <c r="I18" i="15" s="1"/>
  <c r="BD200" i="16"/>
  <c r="H21" i="15" s="1"/>
  <c r="BA226" i="16"/>
  <c r="E23" i="15" s="1"/>
  <c r="BE288" i="16"/>
  <c r="I25" i="15" s="1"/>
  <c r="BD328" i="16"/>
  <c r="H26" i="15" s="1"/>
  <c r="E205" i="7"/>
  <c r="G205" s="1"/>
  <c r="BB205" s="1"/>
  <c r="BB206" s="1"/>
  <c r="F23" i="6" s="1"/>
  <c r="E208" i="13"/>
  <c r="G208" s="1"/>
  <c r="G209" s="1"/>
  <c r="E199" i="16"/>
  <c r="G199" s="1"/>
  <c r="BB199" s="1"/>
  <c r="BB200" s="1"/>
  <c r="F21" i="15" s="1"/>
  <c r="H50" i="1"/>
  <c r="G72"/>
  <c r="E164" i="7"/>
  <c r="G164" s="1"/>
  <c r="J70" i="1"/>
  <c r="BA691" i="4"/>
  <c r="E26" i="3" s="1"/>
  <c r="F60" i="1" s="1"/>
  <c r="G108" i="10"/>
  <c r="I70" i="1"/>
  <c r="H73"/>
  <c r="BE768" i="4"/>
  <c r="I29" i="3" s="1"/>
  <c r="J66" i="1" s="1"/>
  <c r="G105" i="13"/>
  <c r="G135"/>
  <c r="G59" i="16"/>
  <c r="BC185"/>
  <c r="G19" i="15" s="1"/>
  <c r="G339" i="16"/>
  <c r="E523" i="4"/>
  <c r="I523" s="1"/>
  <c r="I524" s="1"/>
  <c r="E184" i="16"/>
  <c r="K184" s="1"/>
  <c r="K185" s="1"/>
  <c r="H43" i="1"/>
  <c r="BA206" i="7"/>
  <c r="E23" i="6" s="1"/>
  <c r="G73" i="1"/>
  <c r="BA185" i="16"/>
  <c r="E19" i="15" s="1"/>
  <c r="BA288" i="16"/>
  <c r="E25" i="15" s="1"/>
  <c r="K188" i="7"/>
  <c r="K196" i="4"/>
  <c r="BA338"/>
  <c r="BA347" s="1"/>
  <c r="E14" i="3" s="1"/>
  <c r="F68" i="1" s="1"/>
  <c r="BA381" i="4"/>
  <c r="BA400" s="1"/>
  <c r="E16" i="3" s="1"/>
  <c r="F70" i="1" s="1"/>
  <c r="BC621" i="4"/>
  <c r="G22" i="3" s="1"/>
  <c r="H53" i="1" s="1"/>
  <c r="K768" i="4"/>
  <c r="BC808"/>
  <c r="G31" i="3" s="1"/>
  <c r="H74" i="1" s="1"/>
  <c r="BA8" i="7"/>
  <c r="BA10" s="1"/>
  <c r="E7" i="6" s="1"/>
  <c r="G69" i="7"/>
  <c r="BA174"/>
  <c r="E20" i="6" s="1"/>
  <c r="G318" i="7"/>
  <c r="BB318"/>
  <c r="F27" i="6" s="1"/>
  <c r="BC325" i="7"/>
  <c r="G28" i="6" s="1"/>
  <c r="G117" i="10"/>
  <c r="BE141"/>
  <c r="I15" i="9" s="1"/>
  <c r="BB174" i="10"/>
  <c r="BA224"/>
  <c r="E20" i="9" s="1"/>
  <c r="BB292" i="10"/>
  <c r="F23" i="9" s="1"/>
  <c r="G86" i="13"/>
  <c r="BA209"/>
  <c r="E17" i="12" s="1"/>
  <c r="BD226" i="13"/>
  <c r="H18" i="12" s="1"/>
  <c r="BE59" i="16"/>
  <c r="I9" i="15" s="1"/>
  <c r="BA81" i="16"/>
  <c r="E11" i="15" s="1"/>
  <c r="BD158" i="16"/>
  <c r="H18" i="15" s="1"/>
  <c r="BE194" i="16"/>
  <c r="I20" i="15" s="1"/>
  <c r="BD231" i="16"/>
  <c r="H24" i="15" s="1"/>
  <c r="BC328" i="16"/>
  <c r="G26" i="15" s="1"/>
  <c r="K356" i="16"/>
  <c r="E667" i="4"/>
  <c r="E210" i="7"/>
  <c r="E265" i="10"/>
  <c r="G265" s="1"/>
  <c r="E207" i="16"/>
  <c r="BA379" i="4"/>
  <c r="E15" i="3" s="1"/>
  <c r="F69" i="1" s="1"/>
  <c r="BD185" i="16"/>
  <c r="H19" i="15" s="1"/>
  <c r="E327" i="16"/>
  <c r="E755" i="4"/>
  <c r="K755" s="1"/>
  <c r="K756" s="1"/>
  <c r="G37"/>
  <c r="BE50" i="7"/>
  <c r="I9" i="6" s="1"/>
  <c r="BA198" i="4"/>
  <c r="BA298" s="1"/>
  <c r="E12" i="3" s="1"/>
  <c r="BC691" i="4"/>
  <c r="G26" i="3" s="1"/>
  <c r="BC798" i="4"/>
  <c r="G30" i="3" s="1"/>
  <c r="G808" i="4"/>
  <c r="BB808"/>
  <c r="F31" i="3" s="1"/>
  <c r="G74" i="1" s="1"/>
  <c r="J50"/>
  <c r="K173" i="7"/>
  <c r="G179"/>
  <c r="BB179" s="1"/>
  <c r="BB180" s="1"/>
  <c r="F21" i="6" s="1"/>
  <c r="BC206" i="7"/>
  <c r="G23" i="6" s="1"/>
  <c r="BC268" i="7"/>
  <c r="G25" i="6" s="1"/>
  <c r="BA189" i="13"/>
  <c r="E16" i="12" s="1"/>
  <c r="BC226" i="13"/>
  <c r="G18" i="12" s="1"/>
  <c r="BA200" i="16"/>
  <c r="E21" i="15" s="1"/>
  <c r="G356" i="16"/>
  <c r="E643" i="4"/>
  <c r="I643" s="1"/>
  <c r="I644" s="1"/>
  <c r="E125" i="7"/>
  <c r="G125" s="1"/>
  <c r="BE151" i="4"/>
  <c r="I10" i="3" s="1"/>
  <c r="K379" i="4"/>
  <c r="I73" i="1"/>
  <c r="G174" i="7"/>
  <c r="BA211"/>
  <c r="E24" i="6" s="1"/>
  <c r="BA141" i="10"/>
  <c r="E15" i="9" s="1"/>
  <c r="K162" i="13"/>
  <c r="E592" i="4"/>
  <c r="G592" s="1"/>
  <c r="BB592" s="1"/>
  <c r="I66" i="1"/>
  <c r="BA808" i="4"/>
  <c r="E31" i="3" s="1"/>
  <c r="BD810" i="4"/>
  <c r="BD843" s="1"/>
  <c r="H32" i="3" s="1"/>
  <c r="BE209" i="13"/>
  <c r="I17" i="12" s="1"/>
  <c r="BC37" i="4"/>
  <c r="G7" i="3" s="1"/>
  <c r="H42" i="1" s="1"/>
  <c r="BC224" i="10"/>
  <c r="G20" i="9" s="1"/>
  <c r="I151" i="4"/>
  <c r="BD379"/>
  <c r="H15" i="3" s="1"/>
  <c r="I69" i="1" s="1"/>
  <c r="BA402" i="4"/>
  <c r="BA460" s="1"/>
  <c r="E17" i="3" s="1"/>
  <c r="BA37" i="4"/>
  <c r="E7" i="3" s="1"/>
  <c r="F42" i="1" s="1"/>
  <c r="BE488" i="4"/>
  <c r="I18" i="3" s="1"/>
  <c r="J72" i="1" s="1"/>
  <c r="BA621" i="4"/>
  <c r="E22" i="3" s="1"/>
  <c r="BD627" i="4"/>
  <c r="H23" i="3" s="1"/>
  <c r="BE627" i="4"/>
  <c r="I23" i="3" s="1"/>
  <c r="K50" i="7"/>
  <c r="BA141"/>
  <c r="E18" i="6" s="1"/>
  <c r="BC141" i="7"/>
  <c r="G18" i="6" s="1"/>
  <c r="K325" i="7"/>
  <c r="G80" i="10"/>
  <c r="BA107" i="13"/>
  <c r="BA122" s="1"/>
  <c r="E11" i="12" s="1"/>
  <c r="F46" i="1" s="1"/>
  <c r="BC162" i="13"/>
  <c r="G13" i="12" s="1"/>
  <c r="BA226" i="13"/>
  <c r="E18" i="12" s="1"/>
  <c r="BA8" i="16"/>
  <c r="BA14" s="1"/>
  <c r="E7" i="15" s="1"/>
  <c r="BC143" i="16"/>
  <c r="G17" i="15" s="1"/>
  <c r="G226" i="16"/>
  <c r="BB228"/>
  <c r="BB356"/>
  <c r="F28" i="15" s="1"/>
  <c r="E140" i="10"/>
  <c r="K140" s="1"/>
  <c r="K141" s="1"/>
  <c r="I142" i="16"/>
  <c r="I143" s="1"/>
  <c r="G142"/>
  <c r="K143"/>
  <c r="I157"/>
  <c r="I158" s="1"/>
  <c r="BA158"/>
  <c r="E18" i="15" s="1"/>
  <c r="I193" i="16"/>
  <c r="I194" s="1"/>
  <c r="G193"/>
  <c r="K194"/>
  <c r="BE208"/>
  <c r="I22" i="15" s="1"/>
  <c r="K230" i="16"/>
  <c r="K231" s="1"/>
  <c r="I231"/>
  <c r="G230"/>
  <c r="BA328"/>
  <c r="E26" i="15" s="1"/>
  <c r="G189" i="13"/>
  <c r="K188"/>
  <c r="K189" s="1"/>
  <c r="I188"/>
  <c r="I189" s="1"/>
  <c r="BC189"/>
  <c r="G16" i="12" s="1"/>
  <c r="I208" i="13"/>
  <c r="I209" s="1"/>
  <c r="BD209"/>
  <c r="H17" i="12" s="1"/>
  <c r="I225" i="13"/>
  <c r="I226" s="1"/>
  <c r="K226"/>
  <c r="G225"/>
  <c r="BD141" i="10"/>
  <c r="H15" i="9" s="1"/>
  <c r="G161" i="10"/>
  <c r="BB160"/>
  <c r="BB161" s="1"/>
  <c r="F16" i="9" s="1"/>
  <c r="K160" i="10"/>
  <c r="K161" s="1"/>
  <c r="I160"/>
  <c r="I161" s="1"/>
  <c r="BB176"/>
  <c r="G177"/>
  <c r="K176"/>
  <c r="K177" s="1"/>
  <c r="I176"/>
  <c r="I177" s="1"/>
  <c r="I223"/>
  <c r="I224" s="1"/>
  <c r="G140" i="7"/>
  <c r="BB140" s="1"/>
  <c r="BC174"/>
  <c r="G20" i="6" s="1"/>
  <c r="K174" i="7"/>
  <c r="BD180"/>
  <c r="H21" i="6" s="1"/>
  <c r="K179" i="7"/>
  <c r="K180" s="1"/>
  <c r="BE188"/>
  <c r="I22" i="6" s="1"/>
  <c r="H95" i="1"/>
  <c r="H91"/>
  <c r="H93"/>
  <c r="H92"/>
  <c r="H89"/>
  <c r="H90"/>
  <c r="H94"/>
  <c r="H44" i="15"/>
  <c r="G23" i="14" s="1"/>
  <c r="G22" s="1"/>
  <c r="H34" i="12"/>
  <c r="G23" i="11" s="1"/>
  <c r="G22" s="1"/>
  <c r="H38" i="9"/>
  <c r="G23" i="8" s="1"/>
  <c r="G22" s="1"/>
  <c r="H44" i="6"/>
  <c r="G23" i="5" s="1"/>
  <c r="G22" s="1"/>
  <c r="H88" i="1"/>
  <c r="H47" i="3"/>
  <c r="G23" i="2" s="1"/>
  <c r="G22" s="1"/>
  <c r="BD756" i="4"/>
  <c r="H28" i="3" s="1"/>
  <c r="BA756" i="4"/>
  <c r="E28" i="3" s="1"/>
  <c r="I667" i="4"/>
  <c r="I668" s="1"/>
  <c r="BE668"/>
  <c r="I25" i="3" s="1"/>
  <c r="J58" i="1" s="1"/>
  <c r="BA644" i="4"/>
  <c r="E24" i="3" s="1"/>
  <c r="BC627" i="4"/>
  <c r="G23" i="3" s="1"/>
  <c r="BE593" i="4"/>
  <c r="I21" i="3" s="1"/>
  <c r="J52" i="1" s="1"/>
  <c r="BA524" i="4"/>
  <c r="E20" i="3" s="1"/>
  <c r="BE524" i="4"/>
  <c r="I20" i="3" s="1"/>
  <c r="BD524" i="4"/>
  <c r="H20" i="3" s="1"/>
  <c r="BB339" i="16"/>
  <c r="F27" i="15" s="1"/>
  <c r="BA59" i="16"/>
  <c r="E9" i="15" s="1"/>
  <c r="BB145" i="16"/>
  <c r="BB290"/>
  <c r="BA61"/>
  <c r="BA65" s="1"/>
  <c r="E10" i="15" s="1"/>
  <c r="BA162" i="13"/>
  <c r="E13" i="12" s="1"/>
  <c r="BA99" i="13"/>
  <c r="E9" i="12" s="1"/>
  <c r="BB180" i="13"/>
  <c r="BB189" s="1"/>
  <c r="F16" i="12" s="1"/>
  <c r="BA66" i="13"/>
  <c r="BA86" s="1"/>
  <c r="E8" i="12" s="1"/>
  <c r="BB194" i="10"/>
  <c r="BA82"/>
  <c r="BA108" s="1"/>
  <c r="E12" i="9" s="1"/>
  <c r="BB325" i="7"/>
  <c r="F28" i="6" s="1"/>
  <c r="BA50" i="7"/>
  <c r="E9" i="6" s="1"/>
  <c r="BB128" i="7"/>
  <c r="BB270"/>
  <c r="BA52"/>
  <c r="BA56" s="1"/>
  <c r="E10" i="6" s="1"/>
  <c r="BB798" i="4"/>
  <c r="F30" i="3" s="1"/>
  <c r="G768" i="4"/>
  <c r="BB758"/>
  <c r="BB768" s="1"/>
  <c r="F29" i="3" s="1"/>
  <c r="BE298" i="4"/>
  <c r="I12" i="3" s="1"/>
  <c r="BD704" i="4"/>
  <c r="H27" i="3" s="1"/>
  <c r="BB526" i="4"/>
  <c r="G151"/>
  <c r="BA101"/>
  <c r="BA151" s="1"/>
  <c r="E10" i="3" s="1"/>
  <c r="G488" i="4"/>
  <c r="BA462"/>
  <c r="BA488" s="1"/>
  <c r="E18" i="3" s="1"/>
  <c r="F72" i="1" s="1"/>
  <c r="BD196" i="4"/>
  <c r="H11" i="3" s="1"/>
  <c r="BC379" i="4"/>
  <c r="G15" i="3" s="1"/>
  <c r="H69" i="1" s="1"/>
  <c r="K298" i="4"/>
  <c r="BB670"/>
  <c r="I196"/>
  <c r="BD644"/>
  <c r="H24" i="3" s="1"/>
  <c r="BC151" i="4"/>
  <c r="G10" i="3" s="1"/>
  <c r="G196" i="4"/>
  <c r="BA196"/>
  <c r="E11" i="3" s="1"/>
  <c r="BC488" i="4"/>
  <c r="G18" i="3" s="1"/>
  <c r="H72" i="1" s="1"/>
  <c r="BA593" i="4"/>
  <c r="E21" i="3" s="1"/>
  <c r="F52" i="1" s="1"/>
  <c r="K808" i="4"/>
  <c r="H57" i="1" l="1"/>
  <c r="I43"/>
  <c r="J60"/>
  <c r="G43"/>
  <c r="I53"/>
  <c r="F56"/>
  <c r="J74"/>
  <c r="F74"/>
  <c r="F59"/>
  <c r="J56"/>
  <c r="H71"/>
  <c r="F50"/>
  <c r="J75"/>
  <c r="G75"/>
  <c r="H66"/>
  <c r="I65"/>
  <c r="J65"/>
  <c r="F65"/>
  <c r="G287" i="16"/>
  <c r="G288" s="1"/>
  <c r="K287"/>
  <c r="K288" s="1"/>
  <c r="H60" i="1"/>
  <c r="I57"/>
  <c r="H56"/>
  <c r="G157" i="16"/>
  <c r="I31" i="15"/>
  <c r="C21" i="14" s="1"/>
  <c r="F62" i="1"/>
  <c r="H61"/>
  <c r="F61"/>
  <c r="I21" i="12"/>
  <c r="C21" i="11" s="1"/>
  <c r="J42" i="1"/>
  <c r="H67"/>
  <c r="I74"/>
  <c r="I63"/>
  <c r="G223" i="10"/>
  <c r="BB223" s="1"/>
  <c r="BB224" s="1"/>
  <c r="F20" i="9" s="1"/>
  <c r="I191" i="10"/>
  <c r="I192" s="1"/>
  <c r="K191"/>
  <c r="K192" s="1"/>
  <c r="H62" i="1"/>
  <c r="J62"/>
  <c r="F53"/>
  <c r="J53"/>
  <c r="I71"/>
  <c r="H47"/>
  <c r="I45"/>
  <c r="H45"/>
  <c r="G45"/>
  <c r="G25" i="9"/>
  <c r="C18" i="8" s="1"/>
  <c r="F47" i="1"/>
  <c r="I25" i="9"/>
  <c r="C21" i="8" s="1"/>
  <c r="J45" i="1"/>
  <c r="G66"/>
  <c r="H65"/>
  <c r="BB310" i="7"/>
  <c r="F26" i="6" s="1"/>
  <c r="G310" i="7"/>
  <c r="K267"/>
  <c r="K268" s="1"/>
  <c r="G267"/>
  <c r="BB267" s="1"/>
  <c r="BB268" s="1"/>
  <c r="F25" i="6" s="1"/>
  <c r="J63" i="1"/>
  <c r="K205" i="7"/>
  <c r="K206" s="1"/>
  <c r="I205"/>
  <c r="I206" s="1"/>
  <c r="G206"/>
  <c r="G187"/>
  <c r="J61" i="1"/>
  <c r="I60"/>
  <c r="F57"/>
  <c r="I56"/>
  <c r="H49"/>
  <c r="J48"/>
  <c r="G48"/>
  <c r="I48"/>
  <c r="J47"/>
  <c r="I47"/>
  <c r="H63"/>
  <c r="I620" i="4"/>
  <c r="I621" s="1"/>
  <c r="G621"/>
  <c r="K620"/>
  <c r="K621" s="1"/>
  <c r="BB593"/>
  <c r="F21" i="3" s="1"/>
  <c r="G52" i="1" s="1"/>
  <c r="G523" i="4"/>
  <c r="BB523" s="1"/>
  <c r="BB524" s="1"/>
  <c r="F20" i="3" s="1"/>
  <c r="K523" i="4"/>
  <c r="K524" s="1"/>
  <c r="H51" i="1"/>
  <c r="F49"/>
  <c r="H48"/>
  <c r="G47"/>
  <c r="F44"/>
  <c r="J55"/>
  <c r="F45"/>
  <c r="G31" i="15"/>
  <c r="C18" i="14" s="1"/>
  <c r="J51" i="1"/>
  <c r="I55"/>
  <c r="J57"/>
  <c r="H21" i="12"/>
  <c r="C17" i="11" s="1"/>
  <c r="K703" i="4"/>
  <c r="K704" s="1"/>
  <c r="I703"/>
  <c r="I704" s="1"/>
  <c r="G703"/>
  <c r="K327" i="16"/>
  <c r="K328" s="1"/>
  <c r="G327"/>
  <c r="I327"/>
  <c r="I328" s="1"/>
  <c r="H54" i="1"/>
  <c r="H31" i="15"/>
  <c r="C17" i="14" s="1"/>
  <c r="G200" i="16"/>
  <c r="H55" i="1"/>
  <c r="I59"/>
  <c r="K208" i="13"/>
  <c r="K209" s="1"/>
  <c r="K199" i="16"/>
  <c r="K200" s="1"/>
  <c r="K207"/>
  <c r="K208" s="1"/>
  <c r="G207"/>
  <c r="I207"/>
  <c r="I208" s="1"/>
  <c r="I164" i="7"/>
  <c r="I165" s="1"/>
  <c r="K164"/>
  <c r="K165" s="1"/>
  <c r="K592" i="4"/>
  <c r="K593" s="1"/>
  <c r="I592"/>
  <c r="I593" s="1"/>
  <c r="I140" i="10"/>
  <c r="I141" s="1"/>
  <c r="G140"/>
  <c r="I755" i="4"/>
  <c r="I756" s="1"/>
  <c r="G755"/>
  <c r="G667"/>
  <c r="K667"/>
  <c r="K668" s="1"/>
  <c r="K643"/>
  <c r="K644" s="1"/>
  <c r="G21" i="12"/>
  <c r="C18" i="11" s="1"/>
  <c r="G180" i="7"/>
  <c r="I199" i="16"/>
  <c r="I200" s="1"/>
  <c r="F55" i="1"/>
  <c r="K210" i="7"/>
  <c r="K211" s="1"/>
  <c r="G210"/>
  <c r="I210"/>
  <c r="I211" s="1"/>
  <c r="G171" i="10"/>
  <c r="I171"/>
  <c r="I172" s="1"/>
  <c r="G643" i="4"/>
  <c r="I62" i="1"/>
  <c r="F51"/>
  <c r="BB208" i="13"/>
  <c r="BB209" s="1"/>
  <c r="F17" i="12" s="1"/>
  <c r="I75" i="1"/>
  <c r="BB626" i="4"/>
  <c r="BB627" s="1"/>
  <c r="F23" i="3" s="1"/>
  <c r="G627" i="4"/>
  <c r="K125" i="7"/>
  <c r="K126" s="1"/>
  <c r="I125"/>
  <c r="I126" s="1"/>
  <c r="K265" i="10"/>
  <c r="K266" s="1"/>
  <c r="I265"/>
  <c r="I266" s="1"/>
  <c r="G184" i="16"/>
  <c r="I184"/>
  <c r="I185" s="1"/>
  <c r="G593" i="4"/>
  <c r="F43" i="1"/>
  <c r="F63"/>
  <c r="BB177" i="10"/>
  <c r="F18" i="9" s="1"/>
  <c r="I51" i="1"/>
  <c r="E25" i="9"/>
  <c r="C15" i="8" s="1"/>
  <c r="F71" i="1"/>
  <c r="G67"/>
  <c r="H31" i="6"/>
  <c r="C17" i="5" s="1"/>
  <c r="F48" i="1"/>
  <c r="G53"/>
  <c r="BB142" i="16"/>
  <c r="BB143" s="1"/>
  <c r="F17" i="15" s="1"/>
  <c r="G143" i="16"/>
  <c r="BB193"/>
  <c r="BB194" s="1"/>
  <c r="F20" i="15" s="1"/>
  <c r="G194" i="16"/>
  <c r="G231"/>
  <c r="BB230"/>
  <c r="BB231" s="1"/>
  <c r="F24" i="15" s="1"/>
  <c r="I61" i="1"/>
  <c r="BB225" i="13"/>
  <c r="BB226" s="1"/>
  <c r="F18" i="12" s="1"/>
  <c r="G226" i="13"/>
  <c r="H25" i="9"/>
  <c r="C17" i="8" s="1"/>
  <c r="G192" i="10"/>
  <c r="BB191"/>
  <c r="BB192" s="1"/>
  <c r="F19" i="9" s="1"/>
  <c r="BB265" i="10"/>
  <c r="BB266" s="1"/>
  <c r="F21" i="9" s="1"/>
  <c r="G64" i="1" s="1"/>
  <c r="G266" i="10"/>
  <c r="BB125" i="7"/>
  <c r="BB126" s="1"/>
  <c r="F17" i="6" s="1"/>
  <c r="G54" i="1" s="1"/>
  <c r="G126" i="7"/>
  <c r="G141"/>
  <c r="BB141"/>
  <c r="F18" i="6" s="1"/>
  <c r="BB164" i="7"/>
  <c r="BB165" s="1"/>
  <c r="F19" i="6" s="1"/>
  <c r="G165" i="7"/>
  <c r="G31" i="6"/>
  <c r="C18" i="5" s="1"/>
  <c r="BB187" i="7"/>
  <c r="BB188" s="1"/>
  <c r="F22" i="6" s="1"/>
  <c r="G188" i="7"/>
  <c r="I31" i="6"/>
  <c r="C21" i="5" s="1"/>
  <c r="H96" i="1"/>
  <c r="BB643" i="4"/>
  <c r="BB644" s="1"/>
  <c r="F24" i="3" s="1"/>
  <c r="G644" i="4"/>
  <c r="I34" i="3"/>
  <c r="C21" i="2" s="1"/>
  <c r="E31" i="15"/>
  <c r="C15" i="14" s="1"/>
  <c r="E21" i="12"/>
  <c r="C15" i="11" s="1"/>
  <c r="E31" i="6"/>
  <c r="C15" i="5" s="1"/>
  <c r="G34" i="3"/>
  <c r="C18" i="2" s="1"/>
  <c r="E34" i="3"/>
  <c r="C15" i="2" s="1"/>
  <c r="H34" i="3"/>
  <c r="C17" i="2" s="1"/>
  <c r="BB287" i="16" l="1"/>
  <c r="BB288" s="1"/>
  <c r="F25" i="15" s="1"/>
  <c r="BB157" i="16"/>
  <c r="BB158" s="1"/>
  <c r="F18" i="15" s="1"/>
  <c r="G55" i="1" s="1"/>
  <c r="G158" i="16"/>
  <c r="G61" i="1"/>
  <c r="G224" i="10"/>
  <c r="G268" i="7"/>
  <c r="J78" i="1"/>
  <c r="G524" i="4"/>
  <c r="H78" i="1"/>
  <c r="F21" i="12"/>
  <c r="C16" i="11" s="1"/>
  <c r="C19" s="1"/>
  <c r="C22" s="1"/>
  <c r="C23" s="1"/>
  <c r="I78" i="1"/>
  <c r="BB184" i="16"/>
  <c r="BB185" s="1"/>
  <c r="F19" i="15" s="1"/>
  <c r="G56" i="1" s="1"/>
  <c r="G185" i="16"/>
  <c r="BB667" i="4"/>
  <c r="BB668" s="1"/>
  <c r="F25" i="3" s="1"/>
  <c r="G58" i="1" s="1"/>
  <c r="G668" i="4"/>
  <c r="BB210" i="7"/>
  <c r="BB211" s="1"/>
  <c r="F24" i="6" s="1"/>
  <c r="F31" s="1"/>
  <c r="C16" i="5" s="1"/>
  <c r="C19" s="1"/>
  <c r="C22" s="1"/>
  <c r="C23" s="1"/>
  <c r="G211" i="7"/>
  <c r="BB703" i="4"/>
  <c r="BB704" s="1"/>
  <c r="F27" i="3" s="1"/>
  <c r="G704" i="4"/>
  <c r="F78" i="1"/>
  <c r="BB755" i="4"/>
  <c r="BB756" s="1"/>
  <c r="F28" i="3" s="1"/>
  <c r="G756" i="4"/>
  <c r="BB171" i="10"/>
  <c r="BB172" s="1"/>
  <c r="F17" i="9" s="1"/>
  <c r="G59" i="1" s="1"/>
  <c r="G172" i="10"/>
  <c r="BB327" i="16"/>
  <c r="BB328" s="1"/>
  <c r="F26" i="15" s="1"/>
  <c r="G65" i="1" s="1"/>
  <c r="G328" i="16"/>
  <c r="BB140" i="10"/>
  <c r="BB141" s="1"/>
  <c r="F15" i="9" s="1"/>
  <c r="G141" i="10"/>
  <c r="BB207" i="16"/>
  <c r="BB208" s="1"/>
  <c r="F22" i="15" s="1"/>
  <c r="G208" i="16"/>
  <c r="G57" i="1"/>
  <c r="G63" l="1"/>
  <c r="F25" i="9"/>
  <c r="C16" i="8" s="1"/>
  <c r="C19" s="1"/>
  <c r="C22" s="1"/>
  <c r="C23" s="1"/>
  <c r="H32" i="1" s="1"/>
  <c r="I32" s="1"/>
  <c r="F32" s="1"/>
  <c r="G62"/>
  <c r="F31" i="15"/>
  <c r="C16" i="14" s="1"/>
  <c r="C19" s="1"/>
  <c r="C22" s="1"/>
  <c r="C23" s="1"/>
  <c r="H34" i="1" s="1"/>
  <c r="I34" s="1"/>
  <c r="F34" s="1"/>
  <c r="G51"/>
  <c r="F30" i="11"/>
  <c r="F31" s="1"/>
  <c r="F34" s="1"/>
  <c r="H33" i="1"/>
  <c r="I33" s="1"/>
  <c r="F33" s="1"/>
  <c r="F30" i="5"/>
  <c r="F31" s="1"/>
  <c r="F34" s="1"/>
  <c r="H31" i="1"/>
  <c r="I31" s="1"/>
  <c r="F31" s="1"/>
  <c r="K690" i="4"/>
  <c r="K691" s="1"/>
  <c r="BB690"/>
  <c r="BB691" s="1"/>
  <c r="F26" i="3" s="1"/>
  <c r="G690" i="4"/>
  <c r="G691" s="1"/>
  <c r="I690"/>
  <c r="I691" s="1"/>
  <c r="F30" i="8" l="1"/>
  <c r="F31" s="1"/>
  <c r="F34" s="1"/>
  <c r="F30" i="14"/>
  <c r="F31" s="1"/>
  <c r="F34" s="1"/>
  <c r="F34" i="3"/>
  <c r="C16" i="2" s="1"/>
  <c r="C19" s="1"/>
  <c r="C22" s="1"/>
  <c r="C23" s="1"/>
  <c r="H30" i="1" s="1"/>
  <c r="H35" s="1"/>
  <c r="I21" s="1"/>
  <c r="G60"/>
  <c r="G78" s="1"/>
  <c r="E43" l="1"/>
  <c r="E65"/>
  <c r="E71"/>
  <c r="E49"/>
  <c r="E60"/>
  <c r="E74"/>
  <c r="E64"/>
  <c r="E42"/>
  <c r="E46"/>
  <c r="E56"/>
  <c r="E50"/>
  <c r="E77"/>
  <c r="E63"/>
  <c r="E75"/>
  <c r="E44"/>
  <c r="E53"/>
  <c r="E51"/>
  <c r="E55"/>
  <c r="E45"/>
  <c r="E58"/>
  <c r="E48"/>
  <c r="E72"/>
  <c r="E61"/>
  <c r="E62"/>
  <c r="E47"/>
  <c r="E78"/>
  <c r="E52"/>
  <c r="E57"/>
  <c r="E73"/>
  <c r="E59"/>
  <c r="E69"/>
  <c r="E70"/>
  <c r="E76"/>
  <c r="E54"/>
  <c r="E67"/>
  <c r="E66"/>
  <c r="E68"/>
  <c r="I30"/>
  <c r="F30" s="1"/>
  <c r="F35" s="1"/>
  <c r="F30" i="2"/>
  <c r="F31" s="1"/>
  <c r="F34" s="1"/>
  <c r="I22" i="1"/>
  <c r="I23" s="1"/>
  <c r="I35" l="1"/>
  <c r="J32"/>
  <c r="J33"/>
  <c r="J30"/>
  <c r="J31"/>
  <c r="J34"/>
  <c r="J35"/>
</calcChain>
</file>

<file path=xl/sharedStrings.xml><?xml version="1.0" encoding="utf-8"?>
<sst xmlns="http://schemas.openxmlformats.org/spreadsheetml/2006/main" count="5572" uniqueCount="1769">
  <si>
    <t xml:space="preserve">Datum: </t>
  </si>
  <si>
    <t xml:space="preserve"> </t>
  </si>
  <si>
    <t>Stavba :</t>
  </si>
  <si>
    <t xml:space="preserve">Objednatel : </t>
  </si>
  <si>
    <t>IČO :</t>
  </si>
  <si>
    <t>DIČ :</t>
  </si>
  <si>
    <t xml:space="preserve">Zhotovitel : </t>
  </si>
  <si>
    <t>Za zhotovitele :</t>
  </si>
  <si>
    <t>Za objednatele :</t>
  </si>
  <si>
    <t>_______________</t>
  </si>
  <si>
    <t>Rozpočtové náklady</t>
  </si>
  <si>
    <t>Základ pro DPH</t>
  </si>
  <si>
    <t>%</t>
  </si>
  <si>
    <t xml:space="preserve">DPH </t>
  </si>
  <si>
    <t>Cena celkem za stavbu</t>
  </si>
  <si>
    <t>Rekapitulace stavebních objektů a provozních souborů</t>
  </si>
  <si>
    <t>Číslo a název objektu / provozního souboru</t>
  </si>
  <si>
    <t>Cena celkem</t>
  </si>
  <si>
    <t>DPH celkem</t>
  </si>
  <si>
    <t>Celkem za stavbu</t>
  </si>
  <si>
    <t>Rekapitulace stavebních dílů</t>
  </si>
  <si>
    <t>Číslo a název dílu</t>
  </si>
  <si>
    <t>HSV</t>
  </si>
  <si>
    <t>PSV</t>
  </si>
  <si>
    <t>Dodávka</t>
  </si>
  <si>
    <t>Montáž</t>
  </si>
  <si>
    <t>HZS</t>
  </si>
  <si>
    <t>Rekapitulace vedlejších rozpočtových nákladů</t>
  </si>
  <si>
    <t>Název vedlejšího nákladu</t>
  </si>
  <si>
    <t>POLOŽKOVÝ ROZPOČET</t>
  </si>
  <si>
    <t>Rozpočet</t>
  </si>
  <si>
    <t xml:space="preserve">JKSO </t>
  </si>
  <si>
    <t>Objekt</t>
  </si>
  <si>
    <t xml:space="preserve">SKP </t>
  </si>
  <si>
    <t>Měrná jednotka</t>
  </si>
  <si>
    <t>Stavba</t>
  </si>
  <si>
    <t>Počet jednotek</t>
  </si>
  <si>
    <t>Náklady na m.j.</t>
  </si>
  <si>
    <t>Projektant</t>
  </si>
  <si>
    <t>Typ rozpočtu</t>
  </si>
  <si>
    <t>Zpracovatel projektu</t>
  </si>
  <si>
    <t>Objednatel</t>
  </si>
  <si>
    <t>Dodavatel</t>
  </si>
  <si>
    <t xml:space="preserve">Zakázkové číslo </t>
  </si>
  <si>
    <t>Rozpočtoval</t>
  </si>
  <si>
    <t>Počet listů</t>
  </si>
  <si>
    <t>ROZPOČTOVÉ NÁKLADY</t>
  </si>
  <si>
    <t>Základní rozpočtové náklady</t>
  </si>
  <si>
    <t>Ostatní rozpočtové náklady</t>
  </si>
  <si>
    <t>HSV celkem</t>
  </si>
  <si>
    <t>Z</t>
  </si>
  <si>
    <t>PSV celkem</t>
  </si>
  <si>
    <t>R</t>
  </si>
  <si>
    <t>M práce celkem</t>
  </si>
  <si>
    <t>N</t>
  </si>
  <si>
    <t>M dodávky celkem</t>
  </si>
  <si>
    <t>ZRN celkem</t>
  </si>
  <si>
    <t>ZRN+HZS</t>
  </si>
  <si>
    <t>Ostatní náklady neuvedené</t>
  </si>
  <si>
    <t>ZRN+ost.náklady+HZS</t>
  </si>
  <si>
    <t>Ostatní náklady celkem</t>
  </si>
  <si>
    <t>Vypracoval</t>
  </si>
  <si>
    <t>Za zhotovitele</t>
  </si>
  <si>
    <t>Za objednatele</t>
  </si>
  <si>
    <t>Jméno :</t>
  </si>
  <si>
    <t>Datum :</t>
  </si>
  <si>
    <t>Podpis :</t>
  </si>
  <si>
    <t>Podpis:</t>
  </si>
  <si>
    <t xml:space="preserve">%  </t>
  </si>
  <si>
    <t>DPH</t>
  </si>
  <si>
    <t xml:space="preserve">% </t>
  </si>
  <si>
    <t>CENA ZA OBJEKT CELKEM</t>
  </si>
  <si>
    <t>Poznámka :</t>
  </si>
  <si>
    <t>Rozpočet :</t>
  </si>
  <si>
    <t>Objekt :</t>
  </si>
  <si>
    <t>REKAPITULACE  STAVEBNÍCH  DÍLŮ</t>
  </si>
  <si>
    <t>Stavební díl</t>
  </si>
  <si>
    <t>CELKEM  OBJEKT</t>
  </si>
  <si>
    <t>VEDLEJŠÍ ROZPOČTOVÉ  NÁKLADY</t>
  </si>
  <si>
    <t>Název VRN</t>
  </si>
  <si>
    <t>Kč</t>
  </si>
  <si>
    <t>Základna</t>
  </si>
  <si>
    <t>CELKEM VRN</t>
  </si>
  <si>
    <t xml:space="preserve">Položkový rozpočet </t>
  </si>
  <si>
    <t>Rozpočet:</t>
  </si>
  <si>
    <t>P.č.</t>
  </si>
  <si>
    <t>Číslo položky</t>
  </si>
  <si>
    <t>Název položky</t>
  </si>
  <si>
    <t>MJ</t>
  </si>
  <si>
    <t>množství</t>
  </si>
  <si>
    <t>cena / MJ</t>
  </si>
  <si>
    <t>celkem (Kč)</t>
  </si>
  <si>
    <t>Jednotková hmotnost</t>
  </si>
  <si>
    <t>Celková hmotnost</t>
  </si>
  <si>
    <t>Jednotková dem.hmot.</t>
  </si>
  <si>
    <t>Celková dem.hmot.</t>
  </si>
  <si>
    <t>Díl:</t>
  </si>
  <si>
    <t>1</t>
  </si>
  <si>
    <t>Zemní práce</t>
  </si>
  <si>
    <t>ks</t>
  </si>
  <si>
    <t>Celkem za</t>
  </si>
  <si>
    <t>16/05-002</t>
  </si>
  <si>
    <t>ZŠ TURNOV, ŽIŽKOVA Č.P. 518</t>
  </si>
  <si>
    <t>16/05-002 ZŠ TURNOV, ŽIŽKOVA Č.P. 518</t>
  </si>
  <si>
    <t>SO 01</t>
  </si>
  <si>
    <t>Výtah pro imobilní</t>
  </si>
  <si>
    <t>SO 01 Výtah pro imobilní</t>
  </si>
  <si>
    <t>1 Zemní práce</t>
  </si>
  <si>
    <t>113106121</t>
  </si>
  <si>
    <t xml:space="preserve">Rozebrání dlažeb z bet. dlaždic na sucho nebo terč </t>
  </si>
  <si>
    <t>m2</t>
  </si>
  <si>
    <t>vedení hromosvodu pod dlažbou na terase:7</t>
  </si>
  <si>
    <t>pro založení výtahu:3,5*4,5</t>
  </si>
  <si>
    <t>139601102</t>
  </si>
  <si>
    <t xml:space="preserve">Ruční výkop jam, rýh a šachet v hornině tř. 3 </t>
  </si>
  <si>
    <t>m3</t>
  </si>
  <si>
    <t>TERASA pro založení výtahu hl. 80 cm:1,25*2,47*0,8</t>
  </si>
  <si>
    <t>1PP pro založení patek hl. 60 cm:0,75*2,5*0,6</t>
  </si>
  <si>
    <t>122202509</t>
  </si>
  <si>
    <t xml:space="preserve">Příplatek za lepivost pro hor. 3 </t>
  </si>
  <si>
    <t>162201102</t>
  </si>
  <si>
    <t xml:space="preserve">Vodorovné přemístění výkopku z hor.1-4 do 50 m </t>
  </si>
  <si>
    <t>162701105</t>
  </si>
  <si>
    <t xml:space="preserve">Vodorovné přemístění výkopku z hor.1-4 do 10000 m </t>
  </si>
  <si>
    <t>167101101</t>
  </si>
  <si>
    <t xml:space="preserve">Nakládání výkopku z hor.1-4 v množství do 100 m3 </t>
  </si>
  <si>
    <t>1PP pro založení patek hl. 60 cm (50%):0,75*2,5*0,6/2</t>
  </si>
  <si>
    <t>174101102</t>
  </si>
  <si>
    <t xml:space="preserve">Zásyp ruční se zhutněním </t>
  </si>
  <si>
    <t>Položka obsahuje přemístění materiálu pro zásyp ze vzdálenosti do 15 m od hrany zasypávaného prostoru - bez použití strojů.</t>
  </si>
  <si>
    <t>Položka je určena pro sypané konstrukce vyplňující prostor pod úrovní terénu v prostorách vně objektu, kde není možné použít těžkou mechanizaci.</t>
  </si>
  <si>
    <t>58344169</t>
  </si>
  <si>
    <t>Štěrkodrtě frakce 0-32 (2,2t/m3)</t>
  </si>
  <si>
    <t>T</t>
  </si>
  <si>
    <t>TERASA pro založení výtahu tl. 15 cm:1,25*2,47*0,15*2,2</t>
  </si>
  <si>
    <t>1PP pro založení patek tl.15 cm:0,75*2,5*0,15*2,2</t>
  </si>
  <si>
    <t>162702199</t>
  </si>
  <si>
    <t xml:space="preserve">Poplatek za skládku zeminy </t>
  </si>
  <si>
    <t>199000000</t>
  </si>
  <si>
    <t xml:space="preserve">Poplatek za skladku suti </t>
  </si>
  <si>
    <t>t</t>
  </si>
  <si>
    <t>2</t>
  </si>
  <si>
    <t>Základy,zvláštní zakládání</t>
  </si>
  <si>
    <t>2 Základy,zvláštní zakládání</t>
  </si>
  <si>
    <t>274313621</t>
  </si>
  <si>
    <t xml:space="preserve">Beton základových pasů prostý C 20/25 (B 25) </t>
  </si>
  <si>
    <t>1PP založení bet patka:(0,75*0,75*0,75)*2</t>
  </si>
  <si>
    <t>274354111</t>
  </si>
  <si>
    <t xml:space="preserve">Bednění základových pasů zřízení </t>
  </si>
  <si>
    <t>1PP založení bet patka:(2*(0,75+0,75)*0,75)*2</t>
  </si>
  <si>
    <t>274354211</t>
  </si>
  <si>
    <t xml:space="preserve">Bednění základových pasů odstranění </t>
  </si>
  <si>
    <t>273321321</t>
  </si>
  <si>
    <t xml:space="preserve">Železobeton základových desek C 20/25 (B 25) </t>
  </si>
  <si>
    <t>" Cena zahrnuje veškeré systémové prvky ( těsnící profily, pohledové lišty, dilatační krycí lišty apod.) "</t>
  </si>
  <si>
    <t>TERASA pro založení výtahu tl. 15 cm:1,25*2,47*0,15</t>
  </si>
  <si>
    <t>1PP pro založení patek tl.15 cm:0,75*2,5*0,15</t>
  </si>
  <si>
    <t>273362021</t>
  </si>
  <si>
    <t xml:space="preserve">Výztuž základových desek dle PD </t>
  </si>
  <si>
    <t>Výztuž desky výtahu 150kg/m3,hmotnost včetně ztratného:0,7444*0,15</t>
  </si>
  <si>
    <t>274272120</t>
  </si>
  <si>
    <t>Zdivo základové z bednicích tvárnic, tl. 20 cm výplň tvárnic betonem C 16/20</t>
  </si>
  <si>
    <t>TERASA vyzdívka pro uložení zkráceného stropu 1PP (terasy) a pro provedení svislé hydoizolace:0,5*2,2+0,2*2,85*2+0,2*2,2</t>
  </si>
  <si>
    <t>3</t>
  </si>
  <si>
    <t>Svislé a kompletní konstrukce</t>
  </si>
  <si>
    <t>3 Svislé a kompletní konstrukce</t>
  </si>
  <si>
    <t>311238115</t>
  </si>
  <si>
    <t>Zdivo nosné vnitřní tl 300mm z tvárnic keramických děrovaných pevnosti P 10 na MVC 5</t>
  </si>
  <si>
    <t>1PP zdivo výtahovéh šachety:2*(2,35+2,2)*0,58</t>
  </si>
  <si>
    <t>1PP věnce BET vyrovnávací :-2*(2,35+2,2)*0,08</t>
  </si>
  <si>
    <t>0</t>
  </si>
  <si>
    <t>1NP zdivo výtahovéh šachety:2*(2,35+2,2)*4,15</t>
  </si>
  <si>
    <t>1NP otvor dveří vč překladu:-2,5*1,2</t>
  </si>
  <si>
    <t>1NP věnce ŽB stropu:-2*(2,35+2,2)*0,25</t>
  </si>
  <si>
    <t>1NP věnce ŽB vytahu:-(2*(2,35+2,2)-1,2)*0,25</t>
  </si>
  <si>
    <t>1NP věnce BET vyrovnávací :-2*(2,35+2,2)*0,15</t>
  </si>
  <si>
    <t>2NP zdivo výtahovéh šachety:2*(2,35+2,2)*4,15</t>
  </si>
  <si>
    <t>2NP otvor dveří vč překladu:-2,5*1,2</t>
  </si>
  <si>
    <t>2NP věnce ŽB stropu:-2*(2,35+2,2)*0,25</t>
  </si>
  <si>
    <t>2NP věnce ŽB vytahu:-(2*(2,35+2,2)-1,2)*0,25</t>
  </si>
  <si>
    <t>2NP věnce BET vyrovnávací :-2*(2,35+2,2)*0,15</t>
  </si>
  <si>
    <t>3NP zdivo výtahovéh šachety:2*(2,35+2,2)*4,20</t>
  </si>
  <si>
    <t>3NP otvor dveří vč překladu:-2,5*1,2</t>
  </si>
  <si>
    <t>3NP věnce ŽB stropu:-2*(2,35+2,2)*0,25</t>
  </si>
  <si>
    <t>3NP věnce ŽB vytahu:-(2*(2,35+2,2)-1,2)*0,25</t>
  </si>
  <si>
    <t>3NP věnce BET vyrovnávací :-2*(2,35+2,2)*0,20</t>
  </si>
  <si>
    <t>4NP zdivo výtahovéh šachety:2*(2,35+2,2)*2,8</t>
  </si>
  <si>
    <t>4NP otvor dveří vč překladu:-2,5*1,2</t>
  </si>
  <si>
    <t>4NP věnce ŽB vytahu:-(2*(2,35+2,2)-1,2)*0,25</t>
  </si>
  <si>
    <t>317168132</t>
  </si>
  <si>
    <t xml:space="preserve">Překlad vysoký 70x235x1500 mm </t>
  </si>
  <si>
    <t>kus</t>
  </si>
  <si>
    <t>1NP keramické překlady:4</t>
  </si>
  <si>
    <t>2NP keramické překlady:4</t>
  </si>
  <si>
    <t>3NP keramické překlady:4</t>
  </si>
  <si>
    <t>4NP keramické překlady:4</t>
  </si>
  <si>
    <t>317321117</t>
  </si>
  <si>
    <t xml:space="preserve">Římsy ze železového betonu C 25/30 </t>
  </si>
  <si>
    <t>4NP římsa neprofilovaná:(2,2+2*0,6)*0,6*0,25</t>
  </si>
  <si>
    <t>4NP římsa dorní část profilovaná:(2*2,0+2,75)*0,45*0,2</t>
  </si>
  <si>
    <t>4NP římsa střední část profilovaná:(2*1,8+2,2)*0,15*0,23</t>
  </si>
  <si>
    <t>4NP římsa spodní část profilovaná:(2*1,8+2,2)*0,25*0,25</t>
  </si>
  <si>
    <t>317351105</t>
  </si>
  <si>
    <t xml:space="preserve">Bednění říms - zřízení </t>
  </si>
  <si>
    <t>4NP římsa neprofilovaná:(2,2*0,6)+(2*0,6*0,6)+(2*0,3*0,6)</t>
  </si>
  <si>
    <t>4NP římsa část profilovaná:(0,47+0,3+0,2)*6,7+(0,4+0,15+0,25)*5,2</t>
  </si>
  <si>
    <t>317351106</t>
  </si>
  <si>
    <t xml:space="preserve">Bednění říms - odstranění </t>
  </si>
  <si>
    <t>317361214</t>
  </si>
  <si>
    <t xml:space="preserve">Výztuž říms ze železobetonu z oceli 10 505 </t>
  </si>
  <si>
    <t>Výztuž římsy 120kg/m3, hmotnost včetně ztratného:1,6801*0,12</t>
  </si>
  <si>
    <t>4</t>
  </si>
  <si>
    <t>Vodorovné konstrukce</t>
  </si>
  <si>
    <t>4 Vodorovné konstrukce</t>
  </si>
  <si>
    <t>411121232</t>
  </si>
  <si>
    <t>Osazování stropních desek š. do 60, dl. do 180 cm včetně dodávky PZD 30/10   179x29x9</t>
  </si>
  <si>
    <t>strop výtahové šachty:6</t>
  </si>
  <si>
    <t>411321515</t>
  </si>
  <si>
    <t xml:space="preserve">Stropy deskové ze železobetonu C 30/37  (B 37) </t>
  </si>
  <si>
    <t>TERASA pro založení desky výtahu tl. 30 cm:2,20*2,85*0,3</t>
  </si>
  <si>
    <t>411351101</t>
  </si>
  <si>
    <t xml:space="preserve">Bednění stropů deskových, bednění vlastní -zřízení </t>
  </si>
  <si>
    <t>TERASA pro založení výtahu tl. 30 cm:2,20*0,95</t>
  </si>
  <si>
    <t>0,3*(2*0,95+2,20)</t>
  </si>
  <si>
    <t>411351102</t>
  </si>
  <si>
    <t xml:space="preserve">Bednění stropů deskových, vlastní - odstranění </t>
  </si>
  <si>
    <t>411361821</t>
  </si>
  <si>
    <t xml:space="preserve">Výztuž stropů z betonářské oceli dle PD </t>
  </si>
  <si>
    <t>Výztuž desky výtahu 200kg/m3,hmotnost včetně ztratného:1,881*0,2</t>
  </si>
  <si>
    <t>411354173</t>
  </si>
  <si>
    <t xml:space="preserve">Podpěrná konstr. stropů do 12 kPa - zřízení </t>
  </si>
  <si>
    <t>0,5*(2*0,95+2,20)</t>
  </si>
  <si>
    <t>411354174</t>
  </si>
  <si>
    <t xml:space="preserve">Podpěrná konstr. stropů do 12 kPa - odstranění </t>
  </si>
  <si>
    <t>411311621</t>
  </si>
  <si>
    <t xml:space="preserve">Vyrov pásy z betonu prostého C 20/25  (B 25) </t>
  </si>
  <si>
    <t>1PP věnce BET vyrovnávací :2*(2,35+2,2)*0,08*0,3</t>
  </si>
  <si>
    <t>1NP věnce BET vyrovnávací :2*(2,35+2,2)*0,15*0,3</t>
  </si>
  <si>
    <t>2NP věnce BET vyrovnávací :2*(2,35+2,2)*0,15*0,3</t>
  </si>
  <si>
    <t>3NP věnce BET vyrovnávací :2*(2,35+2,2)*0,20*0,3</t>
  </si>
  <si>
    <t>417321414</t>
  </si>
  <si>
    <t xml:space="preserve">Ztužující pásy a věnce z betonu železového C 25/30 </t>
  </si>
  <si>
    <t>1NP věnce ŽB stropu:2*(2,35+2,2)*0,25*0,3</t>
  </si>
  <si>
    <t>1NP věnce ŽB vytahu:(2*(2,35+2,2)-1,2)*0,25*0,3</t>
  </si>
  <si>
    <t>2NP věnce ŽB stropu:2*(2,35+2,2)*0,25*0,3</t>
  </si>
  <si>
    <t>2NP věnce ŽB vytahu:(2*(2,35+2,2)-1,2)*0,25*0,3</t>
  </si>
  <si>
    <t>3NP věnce ŽB stropu:2*(2,35+2,2)*0,25*0,3</t>
  </si>
  <si>
    <t>3NP věnce ŽB vytahu:(2*(2,35+2,2)-1,2)*0,25*0,3</t>
  </si>
  <si>
    <t>4NP věnce ŽB vytahu:(2*(2,35+2,2)-1,2)*0,25*0,3</t>
  </si>
  <si>
    <t>417351115</t>
  </si>
  <si>
    <t xml:space="preserve">Bednění ztužujících pásů a věnců - zřízení </t>
  </si>
  <si>
    <t>1NP věnce ŽB stropu:2*(2,35+2,2)*0,25+2*(1,75+1,6)*0,25</t>
  </si>
  <si>
    <t>1NP věnce ŽB vytahu:2*(2,35+2,2-1,2)*0,25+2*(1,75+1,6-1,2)*0,25</t>
  </si>
  <si>
    <t>2NP věnce ŽB stropu:2*(2,35+2,2)*0,25+2*(1,75+1,6)*0,25</t>
  </si>
  <si>
    <t>2NP věnce ŽB vytahu:2*(2,35+2,2-1,2)*0,25+2*(1,75+1,6-1,2)*0,25</t>
  </si>
  <si>
    <t>3NP věnce ŽB stropu:2*(2,35+2,2)*0,25+2*(1,75+1,6)*0,25</t>
  </si>
  <si>
    <t>3NP věnce ŽB vytahu:2*(2,35+2,2-1,2)*0,25+2*(1,75+1,6-1,2)*0,25</t>
  </si>
  <si>
    <t>4NP věnce ŽB vytahu:2*(2,35+2,2-1,2)*0,25+2*(1,75+1,6-1,2)*0,25</t>
  </si>
  <si>
    <t>417351116</t>
  </si>
  <si>
    <t xml:space="preserve">Bednění ztužujících pásů a věnců - odstranění </t>
  </si>
  <si>
    <t>417361821</t>
  </si>
  <si>
    <t xml:space="preserve">Výztuž ztužujících pásů a věnců z oceli 10505 </t>
  </si>
  <si>
    <t>Výztuž věnců výtahových šachet 90kg/m3, hmotnost včetně ztratného:4,4175*0,09</t>
  </si>
  <si>
    <t>61</t>
  </si>
  <si>
    <t>Upravy povrchů vnitřní</t>
  </si>
  <si>
    <t>61 Upravy povrchů vnitřní</t>
  </si>
  <si>
    <t>610991111</t>
  </si>
  <si>
    <t>Zakrývací kce z dř. prvků z důvodu ochrany kcí. a zařízení proti prašnosti během staveb. prací</t>
  </si>
  <si>
    <t>Součástí položky jsou nezbytné stěhovací práce vč. uvedení uvedení do původního stavu.</t>
  </si>
  <si>
    <t>1PP :2,8*2,26*6</t>
  </si>
  <si>
    <t>1NP:1,5*3,25</t>
  </si>
  <si>
    <t>2NP:1,5*3,25</t>
  </si>
  <si>
    <t>3NP:1,5*3,25</t>
  </si>
  <si>
    <t>4NP:1,5*2,6</t>
  </si>
  <si>
    <t>610411121</t>
  </si>
  <si>
    <t xml:space="preserve">Cementování mlékem z šedého cementu 1 x </t>
  </si>
  <si>
    <t>Úprava před omítáním výtahových šachet ext. část:15,9*(2*2,35+2,2)</t>
  </si>
  <si>
    <t>1NP úprava před omítáním výtahových šachet int. část:1,31*3,13-1,21*2,14</t>
  </si>
  <si>
    <t>2NP úprava před omítáním výtahových šachet int. část:1,31*3,13-1,21*2,14</t>
  </si>
  <si>
    <t>3NP úprava před omítáním výtahových šachet int. část:1,31*3,18-1,21*2,14</t>
  </si>
  <si>
    <t>3NP úprava před omítáním výtahových šachet int. část:1,31*2,4-1,21*2,14</t>
  </si>
  <si>
    <t>Úprava před omítáním výtahových šachet uvnitř šachty:15,9*2*(1,75+1,6)-4*1,2*2,14</t>
  </si>
  <si>
    <t>Úprava před omítnutím stropů:2,20*0,95+0,3*(2*0,95+2,20)</t>
  </si>
  <si>
    <t>1NP úprava před omítáním ostění int. část:0,3*(1,21+2*2,14)</t>
  </si>
  <si>
    <t>2NP úprava před omítáním ostění int. část:0,3*(1,21+2*2,14)</t>
  </si>
  <si>
    <t>3NP úprava před omítáním ostění int. část:0,3*(1,21+2*2,14)</t>
  </si>
  <si>
    <t>4NP úprava před omítáním ostění int. část:0,3*(1,21+2*2,14)</t>
  </si>
  <si>
    <t>611421133</t>
  </si>
  <si>
    <t xml:space="preserve">Omítka vnitřní stropů rovných, MVC, štuková </t>
  </si>
  <si>
    <t>Omítka stropů 1PP - nezakryté podhledem:2,20*0,95+0,3*(2*0,95+2,20)</t>
  </si>
  <si>
    <t>612421637</t>
  </si>
  <si>
    <t xml:space="preserve">Omítka vnitřní zdiva, MVC, štuková </t>
  </si>
  <si>
    <t>štuková omítka výtahových šachet uvnitř šachty:15,9*2*(1,75+1,6)-4*1,2*2,14</t>
  </si>
  <si>
    <t>1NP štuková omítka výtahových šachet int. část:1,31*3,13-1,21*2,14</t>
  </si>
  <si>
    <t>2NP štuková omítka výtahových šachet int. část:1,31*3,13-1,21*2,14</t>
  </si>
  <si>
    <t>3NP štuková omítka výtahových šachet int. část:1,31*3,18-1,21*2,14</t>
  </si>
  <si>
    <t>3NP úštuková omítka výtahových šachet int. část:1,31*2,4-1,21*2,14</t>
  </si>
  <si>
    <t>612421615</t>
  </si>
  <si>
    <t xml:space="preserve">Omítka vnitřní zdiva, MVC, hrubá zatřená </t>
  </si>
  <si>
    <t>omítka výtahových šachet ext. část:15,9*(2*2,35+2,2)</t>
  </si>
  <si>
    <t>612425931</t>
  </si>
  <si>
    <t>Omítka vápenná vnitřního ostění - štuková s použitím suché maltové směsi</t>
  </si>
  <si>
    <t>1NP štuková omítka ostění int. část výtahové šachty:0,3*(1,21+2*2,14)</t>
  </si>
  <si>
    <t>1NP štuková omítka ostění int. část obvodové zdivo :0,78*(1,31+2*3,13)</t>
  </si>
  <si>
    <t>2NP štuková omítka ostění int. část výtahové šachty:0,3*(1,21+2*2,14)</t>
  </si>
  <si>
    <t>2NP štuková omítka ostění int. část obvodové zdivo :0,78*(1,31+2*3,13)</t>
  </si>
  <si>
    <t>3NP štuková omítka ostění int. část výtahové šachty:0,3*(1,21+2*2,14)</t>
  </si>
  <si>
    <t>3NP štuková omítka ostění int. část obvodové zdivo :0,47*(1,31+2*3,13)</t>
  </si>
  <si>
    <t>4NP štuková omítka ostění int. část výtahové šachty:0,3*(1,21+2*2,14)</t>
  </si>
  <si>
    <t>4NP štuková omítka ostění int. část obvodové zdivo :0,47*(1,31+2*2,40)</t>
  </si>
  <si>
    <t>622325031</t>
  </si>
  <si>
    <t>D+M omítk. dilatační profil průběžný nebo rohový vnitřní hliníkový, opatřen vsazenou krycí lištou</t>
  </si>
  <si>
    <t>m</t>
  </si>
  <si>
    <t>1NP interiérová ditatační spára :(1,31+2*3,13)</t>
  </si>
  <si>
    <t>2NP interiérová ditatační spára :(1,31+2*3,13)</t>
  </si>
  <si>
    <t>3NP interiérová ditatační spára :(1,31+2*3,13)</t>
  </si>
  <si>
    <t>4NP interiérová ditatační spára :(1,31+2*2,40)</t>
  </si>
  <si>
    <t>62</t>
  </si>
  <si>
    <t>Úpravy povrchů vnější</t>
  </si>
  <si>
    <t>62 Úpravy povrchů vnější</t>
  </si>
  <si>
    <t>622531011</t>
  </si>
  <si>
    <t>Omítka tenkovrstvá silikonová vnějších ploch probarvená, vč.penetrace, stěn - zrnitost 1,5</t>
  </si>
  <si>
    <t>omítka výtahových šachet ext. část:(15,3-0,5)*(2*2,35+2,2)</t>
  </si>
  <si>
    <t>napojení:2*(15,3-0,5)*0,25</t>
  </si>
  <si>
    <t>4NP římsa část profilovaná:(0,2+0,1+0,2+0,15+0,25+0,1)*6,7</t>
  </si>
  <si>
    <t>622432112</t>
  </si>
  <si>
    <t xml:space="preserve">Omítka stěn dekorativ. marmolit střednězrnná </t>
  </si>
  <si>
    <t>na bázi akrylátových pryskyřic, vč. podkladního nátěru např.  G700. Spotřeba 6 kg/m2.</t>
  </si>
  <si>
    <t>omítka výtahových šachet ext. část:0,5*(2*2,35+2,2)</t>
  </si>
  <si>
    <t>napojení:2*0,5*0,25</t>
  </si>
  <si>
    <t>622211031</t>
  </si>
  <si>
    <t xml:space="preserve">Mtž KZ vně stěna PS desky -160mm </t>
  </si>
  <si>
    <t>Montáž kontaktního zateplení z polystyrenových desek, na vnější stěny tl. desek 120 do 160 mm, vč.přestěrkování a vložení sklovláknité výztužné tkaniny</t>
  </si>
  <si>
    <t>omítka výtahových šachet ext. část:(0,5+0,5)*(2*2,35+2,2)</t>
  </si>
  <si>
    <t>283758908</t>
  </si>
  <si>
    <t>Deska izolační polystyrenová XPS tl. 120 mm (0,034 W/mK)</t>
  </si>
  <si>
    <t>V položce není zahrnutý prořez materiálu, zhotovitel je povinen prořez zohlednit do jednotkové ceny.</t>
  </si>
  <si>
    <t>622221021</t>
  </si>
  <si>
    <t xml:space="preserve">Mtž KZ vně stěna MV -120mm </t>
  </si>
  <si>
    <t>Montáž kontaktního zateplení z minerálních desek, na vnější stěny tl. desek 80 do 120 mm, vč.přestěrkování a vložení sklovláknité výztužné tkaniny</t>
  </si>
  <si>
    <t>4NP římsa část profilovaná tl. 10 cm:(0,3+0,18)*6,7</t>
  </si>
  <si>
    <t>63151543</t>
  </si>
  <si>
    <t>Deska minerální 1000x600x100 mm (0,036 W/mK)</t>
  </si>
  <si>
    <t xml:space="preserve">Fasádní desky s podélným vláknem </t>
  </si>
  <si>
    <t>Součinitel tepelné vodivosti: 0,036 W/m . K</t>
  </si>
  <si>
    <t>SV:(2,74+0,64+0,44+6,88+0,44+0,64)*3,69</t>
  </si>
  <si>
    <t>-1,55*(0,67+1,63+0,62)</t>
  </si>
  <si>
    <t>SZ:(4,17+0,64+0,4+3,27+0,4+0,64+4,75)*3,69</t>
  </si>
  <si>
    <t>JZ:(2,74+0,64+0,44+6,88+0,44+0,64)*3,69</t>
  </si>
  <si>
    <t>JV:(13,47)*3,69</t>
  </si>
  <si>
    <t>okna:</t>
  </si>
  <si>
    <t>O1:-1,62*2,37</t>
  </si>
  <si>
    <t>O2:-0,47*0,51</t>
  </si>
  <si>
    <t>O3:-1,11*1,51</t>
  </si>
  <si>
    <t>O4:-4*(2,0*1,37)</t>
  </si>
  <si>
    <t>hup:-0,82*0,86</t>
  </si>
  <si>
    <t>el.rozváděč:-1,2*0,66</t>
  </si>
  <si>
    <t>622221031</t>
  </si>
  <si>
    <t xml:space="preserve">Mtž KZ vně stěna MV -160mm </t>
  </si>
  <si>
    <t>Montáž kontaktního zateplení z minerálních desek, na vnější stěny tl. desek 120 do 160 mm, vč.přestěrkování a vložení sklovláknité výztužné tkaniny</t>
  </si>
  <si>
    <t>63151545</t>
  </si>
  <si>
    <t>Deska minerální 1000x600x140 mm (0,036 W/mK)</t>
  </si>
  <si>
    <t>622221141</t>
  </si>
  <si>
    <t xml:space="preserve">Mtž KZ vně stěna MV -200mm </t>
  </si>
  <si>
    <t>Montáž kontaktního zateplení z minerálních desek, na vnější stěny tl. desek 160 do 200 mm, vč.přestěrkování a vložení sklovláknité výztužné tkaniny</t>
  </si>
  <si>
    <t>4NP římsa část profilovaná:0,2*6,7</t>
  </si>
  <si>
    <t>63151549</t>
  </si>
  <si>
    <t>Deska minerální 1000x600x200 mm (0,036 W/mK)</t>
  </si>
  <si>
    <t>622221151</t>
  </si>
  <si>
    <t xml:space="preserve">Mtž KZ vně stěna MV + 200mm </t>
  </si>
  <si>
    <t>Montáž kontaktního zateplení z minerálních desek, na vnější stěny tl. desek nad 200 mm, vč.přestěrkování a vložení sklovláknité výztužné tkaniny</t>
  </si>
  <si>
    <t>4NP římsa část profilovaná:0,25*6,7</t>
  </si>
  <si>
    <t>631508862</t>
  </si>
  <si>
    <t>Deska minerální 1000x600x240 mm (0,036 W/mK)</t>
  </si>
  <si>
    <t>622451101</t>
  </si>
  <si>
    <t xml:space="preserve">Vyspravení povrchu  stěn  vnějších MC pod hydroizo </t>
  </si>
  <si>
    <t>stávající upravený základ:0,8*2,47</t>
  </si>
  <si>
    <t>620471831</t>
  </si>
  <si>
    <t>Penetrační nátěr před aplikací zateplení vč. dodávky penetrace dle ETICS</t>
  </si>
  <si>
    <t>omítka výtahových šachet ext. část :(15,3-0,5)*(2*2,35+2,2)</t>
  </si>
  <si>
    <t>622252001</t>
  </si>
  <si>
    <t xml:space="preserve">Mtž zakládací soklová lišta KZ </t>
  </si>
  <si>
    <t>obvod výtahových šachet ext. část:(2*2,35+2,2)</t>
  </si>
  <si>
    <t>553420163</t>
  </si>
  <si>
    <t>Lišta zakládací 501115 AL 1,0 153 mm l=2 m</t>
  </si>
  <si>
    <t>622752231</t>
  </si>
  <si>
    <t xml:space="preserve">D+M KZS lišta roh PVC+tkanina 10x10mm </t>
  </si>
  <si>
    <t>omítka výtahových šachet ext. část :(15,3-0,5)*2</t>
  </si>
  <si>
    <t>4NP římsa část profilovaná:(0,2+0,1+0,2+0,15+0,25+0,1)*4</t>
  </si>
  <si>
    <t>omítka výtahových šachet ext. část:(0,5+0,5)*2</t>
  </si>
  <si>
    <t>622755111</t>
  </si>
  <si>
    <t xml:space="preserve">D+M KZS lišta připojovací PVC parapet </t>
  </si>
  <si>
    <t>4NP římsa obvod oplechování:6,7</t>
  </si>
  <si>
    <t>622752135</t>
  </si>
  <si>
    <t xml:space="preserve">D+M KZS lišta roh PVC+okapnička nadpraží </t>
  </si>
  <si>
    <t>4NP římsa obvod :3*6,7</t>
  </si>
  <si>
    <t>622311111</t>
  </si>
  <si>
    <t>D+M dilatační profil KZS průběžný nebo rohový opatřen vsazenou krycí lištou</t>
  </si>
  <si>
    <t>napojení výtahových šachet ext. část :(15,3-0,5)*2</t>
  </si>
  <si>
    <t>napojení 4NP římsa část profilovaná:(0,2+0,1+0,2+0,15+0,25+0,1)*2</t>
  </si>
  <si>
    <t>napojení výtahových šachet ext. část:(0,5+0,5)*2</t>
  </si>
  <si>
    <t>644941111</t>
  </si>
  <si>
    <t xml:space="preserve">Osazení ventilační mřížka -15x15cm </t>
  </si>
  <si>
    <t>28651077</t>
  </si>
  <si>
    <t>Mřížka exter. větrací PVC bílá 250/250mm, D 250 se síťkou proti hmyzu</t>
  </si>
  <si>
    <t>644941121</t>
  </si>
  <si>
    <t xml:space="preserve">Mtž průchodky k mřížce </t>
  </si>
  <si>
    <t>286111221</t>
  </si>
  <si>
    <t>Trubka PVC rovná d 250</t>
  </si>
  <si>
    <t>ZK1</t>
  </si>
  <si>
    <t xml:space="preserve">Odtrhové a výtažné zkoušky ETICS </t>
  </si>
  <si>
    <t>kpl</t>
  </si>
  <si>
    <t>63</t>
  </si>
  <si>
    <t>Podlahy a podlahové konstrukce</t>
  </si>
  <si>
    <t>63 Podlahy a podlahové konstrukce</t>
  </si>
  <si>
    <t>632922913</t>
  </si>
  <si>
    <t xml:space="preserve">Kladení dlaždic 50 x 50 cm na terče plastové </t>
  </si>
  <si>
    <t>28328143</t>
  </si>
  <si>
    <t>Terč 1120/6 pro kladení dlažby se spárou 6 mm</t>
  </si>
  <si>
    <t>V položce není zahrnutý prořez/ztratné materiálu, zhotovitel je povinen prořez zohlednit do jednotkové ceny.</t>
  </si>
  <si>
    <t>vedení hromosvodu pod dlažbou na terase:7*9</t>
  </si>
  <si>
    <t>pro založení výtahu:3,5*4,5*9</t>
  </si>
  <si>
    <t>28355300</t>
  </si>
  <si>
    <t>Podložka pod dlažbu plastová - terč</t>
  </si>
  <si>
    <t>631312611</t>
  </si>
  <si>
    <t>Mazanina betonová tl. 5 - 8 cm C 16/20  (B 20) (na PZD)</t>
  </si>
  <si>
    <t>vyrovnávka na PZD panely tl. 6 cm:0,06*1,8*1,75</t>
  </si>
  <si>
    <t>631311131</t>
  </si>
  <si>
    <t xml:space="preserve">Doplnění mazanin betonem, nad tl. 8 cm </t>
  </si>
  <si>
    <t>1NP prahy dreří vč. bet. podlahy na zdivu:0,15*1,08*1,3</t>
  </si>
  <si>
    <t>2NP prahy dreří vč. bet. podlahy na zdivu:0,15*0,93*1,3</t>
  </si>
  <si>
    <t>3NP prahy dreří vč. bet. podlahy na zdivu:0,15*0,77*1,3</t>
  </si>
  <si>
    <t>4NP prahy dreří vč. bet. podlahy na zdivu:0,15*0,77*1,3</t>
  </si>
  <si>
    <t>631351101</t>
  </si>
  <si>
    <t xml:space="preserve">Bednění stěn, rýh a otvorů v podlahách - zřízení </t>
  </si>
  <si>
    <t>1NP prahy dreří vč. bet. podlahy na zdivu:0,15*1,3</t>
  </si>
  <si>
    <t>2NP prahy dreří vč. bet. podlahy na zdivu:0,15*1,3</t>
  </si>
  <si>
    <t>3NP prahy dreří vč. bet. podlahy na zdivu:0,15*1,3</t>
  </si>
  <si>
    <t>4NP prahy dreří vč. bet. podlahy na zdivu:0,15*1,3</t>
  </si>
  <si>
    <t>631351102</t>
  </si>
  <si>
    <t xml:space="preserve">Bednění stěn, rýh a otvorů v podlahách -odstranění </t>
  </si>
  <si>
    <t>631319171</t>
  </si>
  <si>
    <t>Příplatek za stržení povrchu mazaniny tl. 8 cm spodní vrstvy před vložením výztuže</t>
  </si>
  <si>
    <t>631361921</t>
  </si>
  <si>
    <t>Výztuž mazanin svařovanou sítí z drátů tažených svařovaná síť - drát 6,0 mm, oka 100/100 mm</t>
  </si>
  <si>
    <t>Výztuž mazanin 60kg/m3, hmotnost včetně ztratného:0,78*0,06</t>
  </si>
  <si>
    <t>93</t>
  </si>
  <si>
    <t>Dokončovací práce inženýrskách staveb</t>
  </si>
  <si>
    <t>93 Dokončovací práce inženýrskách staveb</t>
  </si>
  <si>
    <t>931992124</t>
  </si>
  <si>
    <t xml:space="preserve">Výplň dilat spár </t>
  </si>
  <si>
    <t>přilehá kce výtahu ke zdivu:15,9*2,47</t>
  </si>
  <si>
    <t>1NP otvor:-3,13*1,31</t>
  </si>
  <si>
    <t>2NP otvor:-3,13*1,31</t>
  </si>
  <si>
    <t>3NP otvor:-3,18*1,31</t>
  </si>
  <si>
    <t>3NP otvor:-2,4*1,29</t>
  </si>
  <si>
    <t>28375829</t>
  </si>
  <si>
    <t>Deska z lehč. polystyrénu 1000x500x50 mm EPS 70 Z</t>
  </si>
  <si>
    <t>dle pol.č. 931992124:23,8106/0,5</t>
  </si>
  <si>
    <t>94</t>
  </si>
  <si>
    <t>Lešení a stavební výtahy</t>
  </si>
  <si>
    <t>94 Lešení a stavební výtahy</t>
  </si>
  <si>
    <t>949101112</t>
  </si>
  <si>
    <t>Lešení pomocné pozem stavby v 3,5m výška podlahy do 1,9 m</t>
  </si>
  <si>
    <t xml:space="preserve">" Intérierové lešení 1PP-4NP včetně ochranného zábradlí, podlahových zarážek, závětrování apod. " </t>
  </si>
  <si>
    <t>" V ceně náklady na dopravu, montáž, opotřebení, doby pronájmu lešení a demontáž lešení "</t>
  </si>
  <si>
    <t>1PP:4*1,9</t>
  </si>
  <si>
    <t>1NP:2,5*1,5</t>
  </si>
  <si>
    <t>2NP:2,5*1,5</t>
  </si>
  <si>
    <t>3NP:2,5*1,5</t>
  </si>
  <si>
    <t>4NP:2,5*1,5</t>
  </si>
  <si>
    <t>944611111</t>
  </si>
  <si>
    <t>Mtž ochranná plachta (zajištění proti zatečení do střech konstrukcí)</t>
  </si>
  <si>
    <t>STŘECHA terasy pro založení výtahu:3,5*4,5</t>
  </si>
  <si>
    <t>944611811</t>
  </si>
  <si>
    <t>Dmtž ochranná plachta (zajištění proti zatečení do střech konstrukcí)</t>
  </si>
  <si>
    <t>941112132</t>
  </si>
  <si>
    <t xml:space="preserve">Mtž leš řad trub leh-podl š1,5 v25m </t>
  </si>
  <si>
    <t>vnější lešení:17*(2*4+2,5)</t>
  </si>
  <si>
    <t>941112232</t>
  </si>
  <si>
    <t xml:space="preserve">Přípl ZKD den lešení k 94111-2132 </t>
  </si>
  <si>
    <t>vnější lešení 60 dní:17*(2*4+2,5)*60</t>
  </si>
  <si>
    <t>941112832</t>
  </si>
  <si>
    <t xml:space="preserve">Dmtž leš řad trub leh-podl š1,5 v25 </t>
  </si>
  <si>
    <t>943943222</t>
  </si>
  <si>
    <t xml:space="preserve">Montáž lešení prostorové lehké, do 200kg, H 22 m </t>
  </si>
  <si>
    <t>vnitřní lešení výtahové šachty:16,9*1,74*1,58</t>
  </si>
  <si>
    <t>943943292</t>
  </si>
  <si>
    <t xml:space="preserve">Příplatek za každý měsíc použití k pol..3221, 3222 </t>
  </si>
  <si>
    <t>vnitřní lešení výtahové šachty (2 měsíce):16,9*1,74*1,58*2</t>
  </si>
  <si>
    <t>943943822</t>
  </si>
  <si>
    <t xml:space="preserve">Demontáž lešení, prostor. lehké, 200 kPa, H 22 m </t>
  </si>
  <si>
    <t>944511111</t>
  </si>
  <si>
    <t xml:space="preserve">Mtž ochranná síť </t>
  </si>
  <si>
    <t>944511211</t>
  </si>
  <si>
    <t xml:space="preserve">Přípl ZKD den lešení k 94451-1111 </t>
  </si>
  <si>
    <t>944511811</t>
  </si>
  <si>
    <t xml:space="preserve">Dmtž ochranná síť </t>
  </si>
  <si>
    <t>95</t>
  </si>
  <si>
    <t>Dokončovací konstrukce na pozemních stavbách</t>
  </si>
  <si>
    <t>95 Dokončovací konstrukce na pozemních stavbách</t>
  </si>
  <si>
    <t>953961211</t>
  </si>
  <si>
    <t xml:space="preserve">Kotvy chemickou maltu nebo patronou M 8 </t>
  </si>
  <si>
    <t>hl 8 mm do betonu, ŽB nebo zdiva s vyvrtáním otvoru (atika)</t>
  </si>
  <si>
    <t>ATIKA kotvení rošru pro OSB:(3,2+2,3*2)/0,5*2</t>
  </si>
  <si>
    <t>953965112</t>
  </si>
  <si>
    <t xml:space="preserve">Kotevní šroub chem kotv M8 hl 20cm </t>
  </si>
  <si>
    <t>954112106</t>
  </si>
  <si>
    <t>SDK obklad ocel.sloupů 4str., 2x RF tl.15 mm požární odolnost min. 90 minut</t>
  </si>
  <si>
    <t>Sádrokartonový nobo (sádrovláknitý) oklad ocelovbých sloupů do 500x500mm, systém OK 12 (OK 01),  čtyřstranný, 2x opláštěný, desky protipožární tl. 15mm 6.20.12 - 4 F 15, (tl. 20mm 6.10.11)</t>
  </si>
  <si>
    <t>1PP:2*2,3</t>
  </si>
  <si>
    <t>952901111</t>
  </si>
  <si>
    <t xml:space="preserve">Vyčištění budov o výšce podlaží do 4 m </t>
  </si>
  <si>
    <t>Položka je určena pro vyčištění budov bytové nebo občanské výstavby - zametení a umytí podlah, dlažeb, obkladů, schodů v místnostech, chodbách a schodištích, vyčištění a umytí oken, dveří s rámy, zárubněmi, umytí a vyčistění jiných zasklených a natíraných ploch a zařizovacích předmětů před předáním do užívání.</t>
  </si>
  <si>
    <t>Položka je určena i pro vyčištění půdy a rovné střechy budov, pokud definitivní úprava umožňuje, aby se ploché střechy používalo jako terasy, nebo tehdy, když je nutno čistit konstrukce na těchto střechách (světlíky apod.). Do výměry se započítávají jednou třetinou plochy.</t>
  </si>
  <si>
    <t xml:space="preserve">Množství měrných jednotek se určuje v m2 půdorysné plochy každého podlaží, dané vnějším obrysem budovy. </t>
  </si>
  <si>
    <t>Položka je určena za předkolaudační úklid.</t>
  </si>
  <si>
    <t>Uklizení 1PP:7,9*13,7</t>
  </si>
  <si>
    <t>Uklizení 1NP:6,0*2,5</t>
  </si>
  <si>
    <t>terasa:(7,2*20,5+3,5*16)*1/3</t>
  </si>
  <si>
    <t>Uklizení 2NP:6,0*2,5</t>
  </si>
  <si>
    <t>Uklizení 3NP:6,0*2,5</t>
  </si>
  <si>
    <t>Uklizení 4NP:6,0*2,5</t>
  </si>
  <si>
    <t>96</t>
  </si>
  <si>
    <t>Bourání konstrukcí</t>
  </si>
  <si>
    <t>96 Bourání konstrukcí</t>
  </si>
  <si>
    <t>966031314</t>
  </si>
  <si>
    <t xml:space="preserve">Bourání říms cihel, tl. nad 30 cm, vyložení 25 cm </t>
  </si>
  <si>
    <t>římsa pro provedení šachty:2,47</t>
  </si>
  <si>
    <t>962031132</t>
  </si>
  <si>
    <t xml:space="preserve">Bourání příček cihelných tl. 10 cm </t>
  </si>
  <si>
    <t>izolační přizdívky v 1PP:2*2,47*1,05</t>
  </si>
  <si>
    <t>962032231</t>
  </si>
  <si>
    <t xml:space="preserve">Bourání zdiva z cihel pálených na MVC </t>
  </si>
  <si>
    <t>parapetní zdivo 1NP:0,42*1,35*0,8</t>
  </si>
  <si>
    <t>parapetní zdivo 2NP:0,42*1,35*0,8</t>
  </si>
  <si>
    <t>parapetní zdivo 3NP:0,42*1,35*0,8</t>
  </si>
  <si>
    <t>parapetní zdivo 4NP:0,42*1,35*0,8</t>
  </si>
  <si>
    <t>962032241</t>
  </si>
  <si>
    <t xml:space="preserve">Bourání zdiva z cihel pálených na MC </t>
  </si>
  <si>
    <t>nosná zeď 1PP:0,5*0,3*2,47</t>
  </si>
  <si>
    <t>961044111</t>
  </si>
  <si>
    <t xml:space="preserve">Bourání základů z betonu prostého </t>
  </si>
  <si>
    <t>odbourání základu pro založení ŽB desky:1,05*0,45*2,47</t>
  </si>
  <si>
    <t>963011512</t>
  </si>
  <si>
    <t>Bourání stropů z tvárnic, nosníky ocelové nebo jiné technologie</t>
  </si>
  <si>
    <t>strop nad 1PP:2,47*1,28</t>
  </si>
  <si>
    <t>965042241</t>
  </si>
  <si>
    <t xml:space="preserve">Bourání mazanin betonových tl. nad 10 cm, nad 4 m2 </t>
  </si>
  <si>
    <t xml:space="preserve">V položce není kalkulována manipulace se sutí, která se oceňuje samostatně položkami souboru 979. V položce nejsou zakalkulovány náklady na bourání podkladního lože pod mazaninou. Položka se používá pro bourání podlah z betonu prostého nebo litého asfaltu. Bourání případné výztuže v mazaninách se oceňuje položkami souboru 965 04 91.. Příplatek za bourání mazanin s výztuží.  </t>
  </si>
  <si>
    <t>bouraní mazanin na terase (na terénu):1,7*2,47*0,2</t>
  </si>
  <si>
    <t>965042231</t>
  </si>
  <si>
    <t xml:space="preserve">Bourání mazanin betonových tl. nad 10 cm, pl. 4 m2 </t>
  </si>
  <si>
    <t>bourání mazanin 1PP pro zákl. patku:1,1*2,4*0,15</t>
  </si>
  <si>
    <t>965049112</t>
  </si>
  <si>
    <t xml:space="preserve">Příplatek, bourání mazanin se svař.síťí nad 10 cm </t>
  </si>
  <si>
    <t>Položka se používá jako příplatek k položkám bourání mazanin a betonových podkladů a obsahuje náklady na ztížení práce při bourání vyztužených mazanin nebo podkladů.</t>
  </si>
  <si>
    <t>965043331</t>
  </si>
  <si>
    <t xml:space="preserve">Bourání podkladů bet., potěr tl. 10 cm, pl. 4 m2 </t>
  </si>
  <si>
    <t>bouraní potěru na strop nad 1PP:2,47*1,28*0,1</t>
  </si>
  <si>
    <t>bouraní potěru v 1PP pro zákl. patku:1,1*2,4*0,1</t>
  </si>
  <si>
    <t>965043341</t>
  </si>
  <si>
    <t xml:space="preserve">Bourání podkladů bet., potěr tl. 10 cm, nad 4 m2 </t>
  </si>
  <si>
    <t>bouraní potěru na terase (na terénu):1,7*2,47*0,1</t>
  </si>
  <si>
    <t>965049113</t>
  </si>
  <si>
    <t xml:space="preserve">Příplatek, bourání mazanin  rabic.pletivo tl.10 cm </t>
  </si>
  <si>
    <t>965081713</t>
  </si>
  <si>
    <t xml:space="preserve">Bourání dlaždic keramických tl. 1 cm, nad 1 m2 </t>
  </si>
  <si>
    <t>bouraní dlažby v 1PP pro zákl. patku:1,1*2,4</t>
  </si>
  <si>
    <t>965081813</t>
  </si>
  <si>
    <t xml:space="preserve">Bourání dlaždic teracových tl. nad 1 cm, nad 1 m2 </t>
  </si>
  <si>
    <t>bourání dlaž. 1.NP pro napojení před oknem š.0,3m:1,35*0,3</t>
  </si>
  <si>
    <t>bourání dlaž. 2.NP pro napojení před oknem š.0,3m:1,35*0,3</t>
  </si>
  <si>
    <t>bourání dlaž. 3.NP pro napojení před oknem š.0,3m:1,35*0,3</t>
  </si>
  <si>
    <t>965082932</t>
  </si>
  <si>
    <t xml:space="preserve">Odstranění násypu pod bet. deskou tl. do 20 cm </t>
  </si>
  <si>
    <t>odstranění na TERASA pro založení výtahu tl. 15 cm:1,25*2,47*0,15</t>
  </si>
  <si>
    <t>odstranění v 1PP pro založení patek tl.15 cm:0,75*2,5*0,15</t>
  </si>
  <si>
    <t>968061112</t>
  </si>
  <si>
    <t xml:space="preserve">Vyvěšení okenních křídel pl. do 1,5 m2 </t>
  </si>
  <si>
    <t>okna 1NP:1</t>
  </si>
  <si>
    <t>okna 2NP:1</t>
  </si>
  <si>
    <t>okna 3NP:1</t>
  </si>
  <si>
    <t>968061113</t>
  </si>
  <si>
    <t xml:space="preserve">Vyvěšení okenních křídel pl. nad 1,5 m2 </t>
  </si>
  <si>
    <t>okna 4NP:1</t>
  </si>
  <si>
    <t>968062246</t>
  </si>
  <si>
    <t xml:space="preserve">Vybourání rámů oken jednoduch. pl. 4 m2 </t>
  </si>
  <si>
    <t>okna 1NP:1,35*2,36</t>
  </si>
  <si>
    <t>okna 2NP:1,35*2,36</t>
  </si>
  <si>
    <t>okna 3NP:1,35*2,36</t>
  </si>
  <si>
    <t>okna 4NP:1,35*1,58</t>
  </si>
  <si>
    <t>97</t>
  </si>
  <si>
    <t>Prorážení otvorů</t>
  </si>
  <si>
    <t>97 Prorážení otvorů</t>
  </si>
  <si>
    <t>971033131</t>
  </si>
  <si>
    <t xml:space="preserve">Vybourání otvorů zeď cihel. d=6 cm, tl. 15 cm, MVC </t>
  </si>
  <si>
    <t>přípomoce pro NN v 1PP:2</t>
  </si>
  <si>
    <t>971033161</t>
  </si>
  <si>
    <t xml:space="preserve">Vybourání otvorů zeď cihel. d=6 cm, tl. 60 cm, MVC </t>
  </si>
  <si>
    <t>přípomoce pro NN v 1PP:6</t>
  </si>
  <si>
    <t>971033181</t>
  </si>
  <si>
    <t xml:space="preserve">Vybourání otvorů zeď cihel. d=6 cm, tl. 90 cm, MVC </t>
  </si>
  <si>
    <t>přípomoce pro NN v 1PP:1</t>
  </si>
  <si>
    <t>977211111</t>
  </si>
  <si>
    <t xml:space="preserve">Řezání ŽB / BET kce hl -20cm </t>
  </si>
  <si>
    <t>mazaniny stropu / terasy tl. 20 cm:2*(2,47+2,56)</t>
  </si>
  <si>
    <t>mazaniny 1PP pro zákl. patku tl. 15cm:2*(1,1+2,4)</t>
  </si>
  <si>
    <t>potěry stropu / terasy tl. 7cm:2*(2,47+2,56)</t>
  </si>
  <si>
    <t>potěry 1PP pro zákl. patku tl. 10 cm:2*(1,1+2,4)</t>
  </si>
  <si>
    <t>978041110</t>
  </si>
  <si>
    <t xml:space="preserve">Odstranění KZS EPS F tl. 100 mm s omítkou </t>
  </si>
  <si>
    <t>Položka obsahuje demontáž kontaktního zateplovacího systému  (omítka, stěrka, síťovina,kotvy, izolant) včetně systémových lišt.</t>
  </si>
  <si>
    <t>Obsah prací:</t>
  </si>
  <si>
    <t>- rozřezání povrchu na čtverce</t>
  </si>
  <si>
    <t>- odstranění omítky s tepelnou izolací</t>
  </si>
  <si>
    <t>- odstranění kotev izolantu</t>
  </si>
  <si>
    <t>- odstranění lepidla bez začištění nosné konstrukce (pro novou povrchovou úpravu)</t>
  </si>
  <si>
    <t xml:space="preserve"> V položce není kalkulována manipulace se sutí, která se oceňuje samostatně položkami souboru 979.</t>
  </si>
  <si>
    <t>Odstranění KZS 1NP:2,47*4,15-1,35*2,36</t>
  </si>
  <si>
    <t>Odstranění KZS 2NP:2,47*4,15-1,35*2,36</t>
  </si>
  <si>
    <t>Odstranění KZS 3NP:2,47*4,2-1,35*2,36</t>
  </si>
  <si>
    <t>Odstranění KZS 4NP:2,47*3,05-1,35*1,58</t>
  </si>
  <si>
    <t>974031121</t>
  </si>
  <si>
    <t xml:space="preserve">Vysekání rýh ve zdi cihelné 3 x 3 cm </t>
  </si>
  <si>
    <t>rozvody NN:25,0</t>
  </si>
  <si>
    <t>99</t>
  </si>
  <si>
    <t>Staveništní přesun hmot</t>
  </si>
  <si>
    <t>99 Staveništní přesun hmot</t>
  </si>
  <si>
    <t>998011003</t>
  </si>
  <si>
    <t xml:space="preserve">Přesun hmot pro budovy zděné výšky do 24 m </t>
  </si>
  <si>
    <t>711</t>
  </si>
  <si>
    <t>Izolace proti vodě</t>
  </si>
  <si>
    <t>711 Izolace proti vodě</t>
  </si>
  <si>
    <t>7111</t>
  </si>
  <si>
    <t xml:space="preserve">Detail napojení hydroizolace podlahy a zdiva </t>
  </si>
  <si>
    <t>1PP :2*(2,6+2,47)+2,47</t>
  </si>
  <si>
    <t>711111001</t>
  </si>
  <si>
    <t xml:space="preserve">Izolace proti vlhk. vodor. nátěr ALPM za studena </t>
  </si>
  <si>
    <t>Položka je určena pro provádění za studena.</t>
  </si>
  <si>
    <t>Plochy izolací jednotlivě menší než 10 m2 se oceňují s příplatkem položka číslo 711 19 - 9095. Při stanovení množství izolace se z celkového množství neodečítají otvory nebo neizolované plochy menší než 2 m2.</t>
  </si>
  <si>
    <t>Asfaltový lak penetrační se oceňuje ve specifikaci (ev. číslo materiálu 111 63 ...), doporučená spotřeba 0,00020 t/m2.</t>
  </si>
  <si>
    <t>1PP vodorovná část:1,7*2,18+0,51*2,47+0,5*(3,47+2,87)</t>
  </si>
  <si>
    <t>1PP svislá část :(1,7+2,47*2)*0,8+0,5*(3,47+2,87)</t>
  </si>
  <si>
    <t>11163230</t>
  </si>
  <si>
    <t>Nátěr asfaltový penetrační ALPM</t>
  </si>
  <si>
    <t>kg</t>
  </si>
  <si>
    <t>doporučená spotřeba 0,00020 t/m2.</t>
  </si>
  <si>
    <t>k pol.č. 711111001:16,6177*0,20</t>
  </si>
  <si>
    <t>711141559</t>
  </si>
  <si>
    <t xml:space="preserve">Izolace proti vlhk. vodorovná pásy přitavením </t>
  </si>
  <si>
    <t>Plochy izolací jednotlivě menší než 10 m2 se oceňují s příplatkem položka číslo 711 19 - 9097. Při stanovení množství izolace se z celkového množství neodečítají otvory nebo neizolované plochy menší než 2 m2.</t>
  </si>
  <si>
    <t>1PP vodorovná část dvouvrstvý systém :2*(1,7*2,18+0,51*2,47+0,5*(3,47+2,87))</t>
  </si>
  <si>
    <t>711142559</t>
  </si>
  <si>
    <t xml:space="preserve">Izolace proti vlhkosti svislá pásy přitavením </t>
  </si>
  <si>
    <t>1PP dvouvrstvý systém svislá část :2*(1,7+2,47*2)*0,8+0,5*(3,47+2,87)</t>
  </si>
  <si>
    <t>62852254</t>
  </si>
  <si>
    <t>Pás modifikovaný asfalt SBS dle PD</t>
  </si>
  <si>
    <t>Povlaková krytina je provedena pásy přitavenými v plné ploše. Plochy povlakové krytiny střech jednotlivě menší než 10 m2 se oceňují s příplatkem položka číslo 712 39-9097.</t>
  </si>
  <si>
    <t>711199095</t>
  </si>
  <si>
    <t xml:space="preserve">Příplatek za plochu do 10 m2, natěradly </t>
  </si>
  <si>
    <t>Položka platí jen tehdy, nepřesáhne-li součet ploch vodorovné a svislé izolační vrstvy 10 m2.</t>
  </si>
  <si>
    <t>Položka je určena pro natěradla za studena nebo za horka.</t>
  </si>
  <si>
    <t>711199097</t>
  </si>
  <si>
    <t xml:space="preserve">Příplatek za plochu do 10 m2, pásy </t>
  </si>
  <si>
    <t>998711203</t>
  </si>
  <si>
    <t xml:space="preserve">Přesun hmot pro izolace proti vodě, výšky do 60 m </t>
  </si>
  <si>
    <t>712</t>
  </si>
  <si>
    <t>Živičné krytiny</t>
  </si>
  <si>
    <t>712 Živičné krytiny</t>
  </si>
  <si>
    <t>712300834</t>
  </si>
  <si>
    <t xml:space="preserve">Příplatek za odstranění každé další vrstvy </t>
  </si>
  <si>
    <t>Odstranění živičné krytiny stropu / terasy:2*(2,47*2,56)</t>
  </si>
  <si>
    <t>712300831</t>
  </si>
  <si>
    <t xml:space="preserve">Odstranění živičné krytiny střech do 10° 1vrstvé </t>
  </si>
  <si>
    <t>Odstranění živičné krytiny stropu / terasy:2,47*2,56</t>
  </si>
  <si>
    <t>Odstranění živičné parotěs. stropu / terasy:2,47*2,56</t>
  </si>
  <si>
    <t>712311101</t>
  </si>
  <si>
    <t xml:space="preserve">Povlaková krytina střech do 10°, za studena ALP </t>
  </si>
  <si>
    <t>STŘECHA vodorovná část parotěs vč. vytažení:(1,97*1,88)+0,2*(2*1,97+2*1,88)</t>
  </si>
  <si>
    <t>STŘECHA svislá část :0,2*2*(2,3+3,2)</t>
  </si>
  <si>
    <t>ATIKA :0,75*(2*2,3+3,2)</t>
  </si>
  <si>
    <t>11163111</t>
  </si>
  <si>
    <t>Lak asfaltový izolační ALP-M</t>
  </si>
  <si>
    <t>STŘECHA vodorovná část parotěs vč. vytažení:((1,97*1,88)+0,2*(2*1,97+2*1,88))*0,2</t>
  </si>
  <si>
    <t>STŘECHA svislá část :(0,2*2*(2,3+3,2))*0,2</t>
  </si>
  <si>
    <t>ATIKA :(0,75*(2*2,3+3,2))*0,2</t>
  </si>
  <si>
    <t>712341559</t>
  </si>
  <si>
    <t xml:space="preserve">Povlaková krytina střech do 10°, NAIP přitavením </t>
  </si>
  <si>
    <t>STŘECHA vodorovná část parotěs vč. vytažení:((1,97*1,88)+0,2*(2*1,97+2*1,88))</t>
  </si>
  <si>
    <t>62836114</t>
  </si>
  <si>
    <t>Pás asfaltovaný těžký S (S 35 AL)</t>
  </si>
  <si>
    <t>V položce je zahrnutý prořez 20% materiálu, zhotovitel je povinen případný větší prořez zohlednit do jednotkové ceny.</t>
  </si>
  <si>
    <t>SLOŽENÍ PÁSU:</t>
  </si>
  <si>
    <t xml:space="preserve"> - jemnozrnný minerální posyp</t>
  </si>
  <si>
    <t>- směs oxidovaného asfaltu s minerálními plnivy v celkové tloušťce min. 1 mm</t>
  </si>
  <si>
    <t>- nosná vložka z hliníkové fólie tloušťky min. 0,08 mm</t>
  </si>
  <si>
    <t>- lehce tavitelná polyetylénová fólie</t>
  </si>
  <si>
    <t>5,2436*1,2</t>
  </si>
  <si>
    <t>Povlaková krytina střech do 10°, NAIP přitavením 2 vrstvy - materiál ve specifikaci</t>
  </si>
  <si>
    <t>STŘECHA svislá část :(0,2*2*(2,3+3,2))</t>
  </si>
  <si>
    <t>ATIKA :(0,75*(2*2,3+3,2))</t>
  </si>
  <si>
    <t>STŘECHA vodorovná část :(1,78*1,68)</t>
  </si>
  <si>
    <t>62852268</t>
  </si>
  <si>
    <t>Pás modifikovaný asfalt samolep 30 sticker</t>
  </si>
  <si>
    <t>pás hydroizolační z modifikovaného asfaltu, samolepící</t>
  </si>
  <si>
    <t>vložka nosná         - skleněná rohož</t>
  </si>
  <si>
    <t>povrchová úprava - vrchní - jemnozrnný minerální posyp</t>
  </si>
  <si>
    <t xml:space="preserve">                              - spodní - ochranná snímatelná fólie</t>
  </si>
  <si>
    <t>tloušťka pásu         - 3,0 mm</t>
  </si>
  <si>
    <t>rozměr pásu           - 10,0 x 1 m</t>
  </si>
  <si>
    <t>11,0404*1,2</t>
  </si>
  <si>
    <t>628522501</t>
  </si>
  <si>
    <t>Pás modif. asfalt 40 special dekor modrozelený</t>
  </si>
  <si>
    <t>pás hydroizolační z modifikovaného asfaltu, barva modrozelená</t>
  </si>
  <si>
    <t>vložka nosná         - impregnovaná polyesterová rohož vyztužená skleněnými vlákny</t>
  </si>
  <si>
    <t>povrchová úprava - vrchní - břidličný posyp</t>
  </si>
  <si>
    <t xml:space="preserve">                              - spodní - PE fólie</t>
  </si>
  <si>
    <t>tloušťka pásu         - 4,4 mm</t>
  </si>
  <si>
    <t>rozměr pásu           - 7,5 x 1 m</t>
  </si>
  <si>
    <t>968.R</t>
  </si>
  <si>
    <t xml:space="preserve">Výtažné zkoušky ETAG 006- určení kotvení izol.pásů </t>
  </si>
  <si>
    <t>969.R</t>
  </si>
  <si>
    <t>Mechanické kotvení střešního souvrství vč. dodávky teleskopů s vrutem</t>
  </si>
  <si>
    <t>STŘECHA vodorovná část :(1,78*1,68)*6,75</t>
  </si>
  <si>
    <t>712399095</t>
  </si>
  <si>
    <t xml:space="preserve">Příplatek za plochu do 10 m2 natěradly </t>
  </si>
  <si>
    <t>712599097</t>
  </si>
  <si>
    <t xml:space="preserve">Příplatek za plochu do 10 m2 - pro NAIP </t>
  </si>
  <si>
    <t>998712203</t>
  </si>
  <si>
    <t xml:space="preserve">Přesun hmot pro povlakové krytiny, výšky do 24 m </t>
  </si>
  <si>
    <t>713</t>
  </si>
  <si>
    <t>Izolace tepelné</t>
  </si>
  <si>
    <t>713 Izolace tepelné</t>
  </si>
  <si>
    <t>713100812</t>
  </si>
  <si>
    <t xml:space="preserve">Odstranění tepelné izolace, polystyrén tl. do 5 cm </t>
  </si>
  <si>
    <t>podlaha 1PP pro zákl. patku:1,1*2,4</t>
  </si>
  <si>
    <t>713110821</t>
  </si>
  <si>
    <t xml:space="preserve">Odstraň strop volně polystyr -100mm </t>
  </si>
  <si>
    <t>střecha stropu / terasy :2,47*2,56</t>
  </si>
  <si>
    <t>713141151</t>
  </si>
  <si>
    <t xml:space="preserve">Izolace tepelná střech kladená na sucho 1vrstvá </t>
  </si>
  <si>
    <t>klínové provedení izolantu:0,01*1,88</t>
  </si>
  <si>
    <t>1,97*1,88</t>
  </si>
  <si>
    <t>svislá část atiky:0,15*(2*2,3+3,2)</t>
  </si>
  <si>
    <t>vodorovná část atiky:0,75*(2*2,3+3,2)</t>
  </si>
  <si>
    <t>28375972</t>
  </si>
  <si>
    <t>Deska - klín spádový EPS 150 S Stabil (0,037 W/mK)</t>
  </si>
  <si>
    <t>Souč. tepelné vodivosti 0,037 W/m K</t>
  </si>
  <si>
    <t>28375871</t>
  </si>
  <si>
    <t>Deska polystyren. 100 S Stabil tl. 100 mm (0,037 W/mK)</t>
  </si>
  <si>
    <t>28375874</t>
  </si>
  <si>
    <t>Deska polystyren. 100 S Stabil tl. 70 mm (0,037 W/mK)</t>
  </si>
  <si>
    <t>28375981</t>
  </si>
  <si>
    <t>Klín pro hrany EPS 80 x 80 x 1000 mm</t>
  </si>
  <si>
    <t>(1,68+1,78)*2</t>
  </si>
  <si>
    <t>998713203</t>
  </si>
  <si>
    <t xml:space="preserve">Přesun hmot pro izolace tepelné, výšky do 24 m </t>
  </si>
  <si>
    <t>722</t>
  </si>
  <si>
    <t>Vnitřní vodovod</t>
  </si>
  <si>
    <t>722 Vnitřní vodovod</t>
  </si>
  <si>
    <t>7221.A</t>
  </si>
  <si>
    <t>Přeložení koliz. rozvodu potrubí závit.pozink nebo plastové izolované do D65, vč. všech tvarovek</t>
  </si>
  <si>
    <t>vč. vypuštění media, provedení tlak. zkoušek, uvedení do provozu</t>
  </si>
  <si>
    <t>2*4,0</t>
  </si>
  <si>
    <t>998722203</t>
  </si>
  <si>
    <t xml:space="preserve">Přesun hmot pro vnitřní vodovod, výšky do 24 m </t>
  </si>
  <si>
    <t>730</t>
  </si>
  <si>
    <t>Ústřední vytápění</t>
  </si>
  <si>
    <t>730 Ústřední vytápění</t>
  </si>
  <si>
    <t>7331.A</t>
  </si>
  <si>
    <t>Přeložení koliz. rozvodu ÚT potrubí oc. izolované svařované do D70, vč. všech tvarovek</t>
  </si>
  <si>
    <t>mb</t>
  </si>
  <si>
    <t>733120815</t>
  </si>
  <si>
    <t>Demontáž potrubí co. z hladkých trubek včetně zednického zapravení prostupů</t>
  </si>
  <si>
    <t>cena obsahuje vypuštění systému, tlakové zkoušky a uvedení do provozu</t>
  </si>
  <si>
    <t>rozvod v 1NP:2*1,5+2*4,15</t>
  </si>
  <si>
    <t>rozvod v 2NP:2*1,5+2*4,15</t>
  </si>
  <si>
    <t>rozvod v 3NP:2*1,5+2*4,2</t>
  </si>
  <si>
    <t>rozvod v 4NP:2*1,5</t>
  </si>
  <si>
    <t>735111810</t>
  </si>
  <si>
    <t>Demontáž těles otopných litinových článkových vč. konzol a ventilů</t>
  </si>
  <si>
    <t>litin tělesa 1NP (15 čl):0,9*0,6</t>
  </si>
  <si>
    <t>litin tělesa 2NP (11 čl):0,7*0,6</t>
  </si>
  <si>
    <t>litin tělesa 3NP (11 čl):0,7*0,6</t>
  </si>
  <si>
    <t>litin tělesa 4NP (11 čl):0,7*0,6</t>
  </si>
  <si>
    <t>998735203</t>
  </si>
  <si>
    <t xml:space="preserve">Přesun hmot pro otopná tělesa, výšky do 24 m </t>
  </si>
  <si>
    <t>762</t>
  </si>
  <si>
    <t>Konstrukce tesařské</t>
  </si>
  <si>
    <t>762 Konstrukce tesařské</t>
  </si>
  <si>
    <t>762341270</t>
  </si>
  <si>
    <t>Montáž šroub. bednění střech rovných a šikmých sklonu do 60° z desek dřevotřískových na sraz</t>
  </si>
  <si>
    <t>plocha bednění:(2*2,3+3,2)*(0,75+0,15)</t>
  </si>
  <si>
    <t>60726121</t>
  </si>
  <si>
    <t>Deska dřevoštěpková OSB 3 B - 4PD tl. 18 mm</t>
  </si>
  <si>
    <t>V položce je zahrnutý prořez 10% materiálu, zhotovitel je povinen případný větší prořez zohlednit do jednotkové ceny.</t>
  </si>
  <si>
    <t>plocha bednění:(2*2,3+3,2)*(0,75+0,15)*1,1</t>
  </si>
  <si>
    <t>762341610</t>
  </si>
  <si>
    <t>Montáž podpůrných konstrukcí z bednění okapových říms z hrubých prken</t>
  </si>
  <si>
    <t>60512540</t>
  </si>
  <si>
    <t>Prkno SM/JD omít.II.jak.tl.2,4 dl.200-350 š.8-16 chemicky ošetřené</t>
  </si>
  <si>
    <t>V položce je zahrnutý prořez 8% materiálu, zhotovitel je povinen případný větší prořez zohlednit do  jednotkové ceny.</t>
  </si>
  <si>
    <t>Začátek provozního součtu</t>
  </si>
  <si>
    <t>Konec provozního součtu</t>
  </si>
  <si>
    <t>7,02/0,5*0,14*0,024*1,08</t>
  </si>
  <si>
    <t>7,02*3*0,14*0,024*1,08</t>
  </si>
  <si>
    <t>762395000</t>
  </si>
  <si>
    <t xml:space="preserve">Spojovací a ochranné prostředky pro střechy </t>
  </si>
  <si>
    <t>(2*2,3+3,2)*(0,75+0,15)</t>
  </si>
  <si>
    <t>7,02*0,018*1,1</t>
  </si>
  <si>
    <t>998762203</t>
  </si>
  <si>
    <t xml:space="preserve">Přesun hmot pro tesařské konstrukce, výšky do 24 m </t>
  </si>
  <si>
    <t>764</t>
  </si>
  <si>
    <t>Konstrukce klempířské</t>
  </si>
  <si>
    <t>764 Konstrukce klempířské</t>
  </si>
  <si>
    <t>764410850</t>
  </si>
  <si>
    <t xml:space="preserve">Demontáž oplechování parapetů,rš od 100 do 330 mm </t>
  </si>
  <si>
    <t>okno 1NP:1,35</t>
  </si>
  <si>
    <t>okno 2NP:1,35</t>
  </si>
  <si>
    <t>okno 3NP:1,35</t>
  </si>
  <si>
    <t>okno 4NP:1,35</t>
  </si>
  <si>
    <t>764372118</t>
  </si>
  <si>
    <t xml:space="preserve">Chrlič DN 110 s bitumen. límcem </t>
  </si>
  <si>
    <t>764171432</t>
  </si>
  <si>
    <t>D+M závětrná lišta rš 330, lepený bitumen. plech s povrchovou úpr. PE (polyester), tl.0,6mm</t>
  </si>
  <si>
    <t>" V ceně těsnění spár pomocí silikonových tmelů, výměra včetně ztratného "</t>
  </si>
  <si>
    <t>764396230</t>
  </si>
  <si>
    <t>D+M připojovací lišta dilatační, rš 120 mm plech s povrchovou úpr. PE (polyester), tl.0,6mm</t>
  </si>
  <si>
    <t>2,47</t>
  </si>
  <si>
    <t>764751112</t>
  </si>
  <si>
    <t>D+M troury odpad rovné  D100 vč. objímek plech s povrchovou úpr. PE (polyester), tl.0,6mm</t>
  </si>
  <si>
    <t>15,9</t>
  </si>
  <si>
    <t>764751132</t>
  </si>
  <si>
    <t>D+M koleno troury odpad D 100 plech s povrchovou úpr. PE (polyester), tl.0,6mm</t>
  </si>
  <si>
    <t>764751152</t>
  </si>
  <si>
    <t>D+M odskok troury odpad D 100mm plech s povrchovou úpr. PE (polyester), tl.0,6mm</t>
  </si>
  <si>
    <t>998764203</t>
  </si>
  <si>
    <t xml:space="preserve">Přesun hmot pro klempířské konstr., výšky do 24 m </t>
  </si>
  <si>
    <t>767</t>
  </si>
  <si>
    <t>Konstrukce zámečnické</t>
  </si>
  <si>
    <t>767 Konstrukce zámečnické</t>
  </si>
  <si>
    <t>767991912</t>
  </si>
  <si>
    <t xml:space="preserve">Řezání plamenem (samostatně) </t>
  </si>
  <si>
    <t>oc profily stropu:3*0,3</t>
  </si>
  <si>
    <t>767995104</t>
  </si>
  <si>
    <t>Montáž kovových atypických konstrukcí do 50 kg ocelová konstrukce "sloup dle PD"</t>
  </si>
  <si>
    <t>" Součástí ceny je doprava materiálu k místu zabudování, včetně nutných zdvihacích mechanismů"</t>
  </si>
  <si>
    <t>"Cena dále zahrnuje kotevní plechy,vyklínování, chem.kotvy a šrouby do ŽB konstrukcí "</t>
  </si>
  <si>
    <t>Tr 102/5 S235 (11,43kg/m):11,43*2,4*2</t>
  </si>
  <si>
    <t>oc. hlava/pata P300/300/5 (39,2 kg/m2):2*((0,3*0,3)+4*(0,1*0,1))*39,2</t>
  </si>
  <si>
    <t>14315136</t>
  </si>
  <si>
    <t>Trubka 102/5 S235 vč. oc. hlav z P5/300/300</t>
  </si>
  <si>
    <t>998767203</t>
  </si>
  <si>
    <t xml:space="preserve">Přesun hmot pro zámečnické konstr., výšky do 24 m </t>
  </si>
  <si>
    <t>771</t>
  </si>
  <si>
    <t>Podlahy z dlaždic a obklady</t>
  </si>
  <si>
    <t>771 Podlahy z dlaždic a obklady</t>
  </si>
  <si>
    <t>771575109</t>
  </si>
  <si>
    <t>Montáž podlah keram.,hladké, tmel, 30x30 cm vč. dodávky spárovací hmoty</t>
  </si>
  <si>
    <t xml:space="preserve">Položka obsahuje : </t>
  </si>
  <si>
    <t>- rozbalení balíků, třídění nebo rozpojení dlaždic nebo obkladaček dodávaných v blocích,</t>
  </si>
  <si>
    <t>- příprava a nanesení tmele na plochu,</t>
  </si>
  <si>
    <t>- řezání dlaždic</t>
  </si>
  <si>
    <t>- kladení dlaždic nebo obkladaček,</t>
  </si>
  <si>
    <t>- spárování, čištění, odstranění odpadu.</t>
  </si>
  <si>
    <t>1PP pro založení patek:0,75*2,5</t>
  </si>
  <si>
    <t>59764203</t>
  </si>
  <si>
    <t>Dlažba dle PD matná 300x300x9 mm  pro pol. č. 771575109</t>
  </si>
  <si>
    <t>771551030</t>
  </si>
  <si>
    <t>Montáž podlah z dlaždic teracových, 30x30 cm vč. dodávky spárovací hmoty</t>
  </si>
  <si>
    <t>1NP prahy dreří:1,08*1,3</t>
  </si>
  <si>
    <t>2NP prahy dreří:0,93*1,3</t>
  </si>
  <si>
    <t>3NP prahy dreří:0,77*1,3</t>
  </si>
  <si>
    <t>4NP prahy dreří:0,77*1,3</t>
  </si>
  <si>
    <t>59247370</t>
  </si>
  <si>
    <t>Dlaždice teracové 30x30x3 cm černobílá pro pol. č. 771501030</t>
  </si>
  <si>
    <t>771101121</t>
  </si>
  <si>
    <t xml:space="preserve">Provedení penetrace podkladu </t>
  </si>
  <si>
    <t>Položka obsahuje provedení penetračního nátěru pro zlepšení kontaktu s lepicím tmelem.</t>
  </si>
  <si>
    <t>Položka neobsahuje žádný materiál.</t>
  </si>
  <si>
    <t>24592160</t>
  </si>
  <si>
    <t>Penetrace základová pro pol. č.771101121</t>
  </si>
  <si>
    <t>Multigrund PGM - základový penetrační nátěr na stěny, stropy a podlahy. Pod nátěry, omítky, obklady a samonivelační hmoty. Vodou ředitelný, pro vnitřní i vnější použití, používá se pro sjednocení nasákavosti a jako zpevňující podkladový nátěr.</t>
  </si>
  <si>
    <t>Objemová hmotnost 1200 kg/m3</t>
  </si>
  <si>
    <t>Spotřeba 0,17 - 0,25 kg/m2</t>
  </si>
  <si>
    <t>Balení 20 kg</t>
  </si>
  <si>
    <t>odhadovaná spotřeba 0,25 kg/m2:4,615*0,25</t>
  </si>
  <si>
    <t>58582139</t>
  </si>
  <si>
    <t>Lepící tmel flexibilní bal. 25kg</t>
  </si>
  <si>
    <t>Balení 25 kg</t>
  </si>
  <si>
    <t>Tmel na obklady a dlažby flexibilní - jednosložkový na bázi cementu - litý i flexibilní C2TE</t>
  </si>
  <si>
    <t>orientační spozřeba 2,4 - 5 kg/m2 dle obkladů (1,4 kg/m2 při tloušťce vrstvy 1 mm)</t>
  </si>
  <si>
    <t>orientační spotřeba 5 kg/m2:4,615*5</t>
  </si>
  <si>
    <t>998771203</t>
  </si>
  <si>
    <t xml:space="preserve">Přesun hmot pro podlahy z dlaždic, výšky do 24 m </t>
  </si>
  <si>
    <t>783</t>
  </si>
  <si>
    <t>Nátěry</t>
  </si>
  <si>
    <t>783 Nátěry</t>
  </si>
  <si>
    <t>783201821</t>
  </si>
  <si>
    <t>Úprava povrchu před provedením nátěrů kovových konstrukcí</t>
  </si>
  <si>
    <t>oc. sloup:2*2,4*3,1415*0,105</t>
  </si>
  <si>
    <t>oc. hlava/pata:4*(0,3*0,3)+2*(8*0,1*0,1)</t>
  </si>
  <si>
    <t>783237100</t>
  </si>
  <si>
    <t xml:space="preserve">Nátěr syntetický kov. konstr zákl. antikor </t>
  </si>
  <si>
    <t>783851225</t>
  </si>
  <si>
    <t>Nátěr epoxidový betonových podlah kompletní vč. penetrace</t>
  </si>
  <si>
    <t>Epoxidový vodou ředitelný nátěr betonových podlah. aplikují se dva nátěry (0,25 kg/m2).</t>
  </si>
  <si>
    <t>1PP podlaha vytahu vč. soklu v. 30 cm:1,76*1,58+2*(1,76+1,58)*0,3</t>
  </si>
  <si>
    <t>784</t>
  </si>
  <si>
    <t>Malby</t>
  </si>
  <si>
    <t>784 Malby</t>
  </si>
  <si>
    <t>784161401</t>
  </si>
  <si>
    <t xml:space="preserve">Penetrace podkladu nátěrem 1 x </t>
  </si>
  <si>
    <t>Univerzální sněhově bílá matná  barva k okamžitému použití do vnitřních prostor, odolná vůči otěru za sucha, vodouředitelná, vysoce paropropustná, rychleschnoucí, vhodná i na SDK systém.</t>
  </si>
  <si>
    <t>1PP stěny a sloup:2,8*5,0+2*4*0,25*2,3</t>
  </si>
  <si>
    <t>1PP strop:2,8*5,0</t>
  </si>
  <si>
    <t>1NP stěny, ostění a nadpraří:3,15*(0,78+0,3+0,3+0,15+0,78)+1,31*0,78+2,0*1,31</t>
  </si>
  <si>
    <t>2NP stěny, ostění a nadpraří:3,15*(0,63+0,3+0,3+0,15+0,63)+1,31*0,63+2,0*1,31</t>
  </si>
  <si>
    <t>3NP stěny, ostění a nadpraří:3,15*(0,47+0,3+0,3+0,15+0,47)+1,31*0,47+2,0*1,31</t>
  </si>
  <si>
    <t>4NP stěny, ostění a nadpraří:2,4*(0,47+0,3+0,3+0,15+0,47)+1,31*0,47+0,55*1,31</t>
  </si>
  <si>
    <t>784165512</t>
  </si>
  <si>
    <t xml:space="preserve">Malba tekutá, bílá, bez penetrace, 2 x </t>
  </si>
  <si>
    <t xml:space="preserve">Univerzální sněhově bílá matná  barva k okamžitému použití do vnitřních prostor, odolná vůči otěru za sucha, vodouředitelná, vysoce paropropustná, rychleschnoucí, vhodná i na SDK systém </t>
  </si>
  <si>
    <t>784422921</t>
  </si>
  <si>
    <t xml:space="preserve">Oprava, malba váp. 2x, 1bar. oškrab. místn.do 3,8m </t>
  </si>
  <si>
    <t>1PP :2,8*5,0</t>
  </si>
  <si>
    <t>1NP :3,39*5,0</t>
  </si>
  <si>
    <t>2NP :3,7*5,0</t>
  </si>
  <si>
    <t>3NP :3,8*5,0</t>
  </si>
  <si>
    <t>4NP :3,05*5</t>
  </si>
  <si>
    <t>784423921</t>
  </si>
  <si>
    <t xml:space="preserve">Oprava,malba váp.2x,1bar+strop oškrab.míst.do 3,8m </t>
  </si>
  <si>
    <t>1PP :3,0*5,0</t>
  </si>
  <si>
    <t>1NP :3,0*5,0</t>
  </si>
  <si>
    <t>2NP :3,0*5,0</t>
  </si>
  <si>
    <t>3NP :3,0*5,0</t>
  </si>
  <si>
    <t>4NP :3,00*5</t>
  </si>
  <si>
    <t>D96</t>
  </si>
  <si>
    <t>Přesuny suti a vybouraných hmot</t>
  </si>
  <si>
    <t>D96 Přesuny suti a vybouraných hmot</t>
  </si>
  <si>
    <t>979011211</t>
  </si>
  <si>
    <t xml:space="preserve">Svislá doprava suti a vybour. hmot za 2.NP nošením </t>
  </si>
  <si>
    <t>979011219</t>
  </si>
  <si>
    <t xml:space="preserve">Přípl.k svislé dopr.suti za každé další NP nošením </t>
  </si>
  <si>
    <t>979087312</t>
  </si>
  <si>
    <t xml:space="preserve">Vodorovné přemístění vyb. hmot nošením do 10 m </t>
  </si>
  <si>
    <t>979087392</t>
  </si>
  <si>
    <t xml:space="preserve">Příplatek za nošení vyb. hmot každých dalších 10 m </t>
  </si>
  <si>
    <t>979081111</t>
  </si>
  <si>
    <t xml:space="preserve">Odvoz suti a vybour. hmot na skládku do 1 km </t>
  </si>
  <si>
    <t>979081121</t>
  </si>
  <si>
    <t xml:space="preserve">Příplatek k odvozu za každý další 1 km </t>
  </si>
  <si>
    <t>979086112</t>
  </si>
  <si>
    <t xml:space="preserve">Nakládání nebo překládání suti a vybouraných hmot </t>
  </si>
  <si>
    <t>979990001</t>
  </si>
  <si>
    <t xml:space="preserve">Poplatek za skládku stavební suti </t>
  </si>
  <si>
    <t>M21</t>
  </si>
  <si>
    <t>Elektromontáže</t>
  </si>
  <si>
    <t>M21 Elektromontáže</t>
  </si>
  <si>
    <t>743621110</t>
  </si>
  <si>
    <t>D+M hromosvod dratu s podper -10 mm na plechové střeše</t>
  </si>
  <si>
    <t>s podpěrou</t>
  </si>
  <si>
    <t>743621111</t>
  </si>
  <si>
    <t>D+M hromosvod dratu s podper -10 mm na atice</t>
  </si>
  <si>
    <t>743621112</t>
  </si>
  <si>
    <t>D+M hromosvod dratu s podper -10 mm na zdi</t>
  </si>
  <si>
    <t>743621113</t>
  </si>
  <si>
    <t>D+M hromosvod dratu s podper -10 mm pr.10 v trubce a pod dlažbou</t>
  </si>
  <si>
    <t>210220302</t>
  </si>
  <si>
    <t xml:space="preserve">D+M svorka hromosvodová křížová SK FeZn </t>
  </si>
  <si>
    <t xml:space="preserve">D+M svorka na okapní svod ST FeZn </t>
  </si>
  <si>
    <t>210220301</t>
  </si>
  <si>
    <t xml:space="preserve">D+M svorka zkušební SZ FeZn </t>
  </si>
  <si>
    <t>210220372</t>
  </si>
  <si>
    <t>D+M úhelník ochranný OU-2 pro vodič d 6-12 mm vč. držák ochranného úhelníku DOU-25 do zdiva</t>
  </si>
  <si>
    <t>210192551</t>
  </si>
  <si>
    <t xml:space="preserve">D+M přípojnice pospojovaní </t>
  </si>
  <si>
    <t>210220401</t>
  </si>
  <si>
    <t xml:space="preserve">D+M Štítek výstražný </t>
  </si>
  <si>
    <t>210800117</t>
  </si>
  <si>
    <t>D+M kabel 1kV 5x4 mm2 uložený pod omítkou včetně dodávky kabelu 5Jx4, bazahlogenový</t>
  </si>
  <si>
    <t>rozvody NN Z 1PP do 4NP:25,0</t>
  </si>
  <si>
    <t>210120453</t>
  </si>
  <si>
    <t>D+M Jistič  3pólový 20 A char. B vč. dodávky materiálu</t>
  </si>
  <si>
    <t>rozvody NN Z 1PP do 4NP:1</t>
  </si>
  <si>
    <t>210100002</t>
  </si>
  <si>
    <t xml:space="preserve">D+M ukončení vodičů v rozvaděči + zap. do 6 mm2 </t>
  </si>
  <si>
    <t>210172207</t>
  </si>
  <si>
    <t>D+M skříně se zabudovaným rozvaděčem na konstr. vč, dodávky materiálu</t>
  </si>
  <si>
    <t>210271001</t>
  </si>
  <si>
    <t xml:space="preserve">D+M ucpávka kab. průchodky,protipožární,D do 40 mm </t>
  </si>
  <si>
    <t>přípomoce pro NN:2</t>
  </si>
  <si>
    <t>210800113</t>
  </si>
  <si>
    <t>D+M kabel 1kV 4x10 mm2 uložený v liště včetně dodávky kabelu 4x10, bazahlogenový</t>
  </si>
  <si>
    <t>210800510</t>
  </si>
  <si>
    <t>D+M kabel 1kV 1x25 mm2 uložený v liště včetně dodávky kabelu 1x25, bazahlogenový</t>
  </si>
  <si>
    <t>210010108</t>
  </si>
  <si>
    <t>D+M lišta vkládací s víčkem š 40/40mm bezalogenová</t>
  </si>
  <si>
    <t>210120031</t>
  </si>
  <si>
    <t>D+M spodek 3. pól. pojistek nožových 100 A vč. dodávky  materiálu</t>
  </si>
  <si>
    <t>210120103</t>
  </si>
  <si>
    <t>D+M patrony nožové pojistky 50 A vč. dodávky materiálu</t>
  </si>
  <si>
    <t>210120452</t>
  </si>
  <si>
    <t>D+M Jistič  3pólový 32 A char. C vč. dodávky materiálu</t>
  </si>
  <si>
    <t>210100004</t>
  </si>
  <si>
    <t>D+M ukončení vodičů v rozvaděči + zap. do 25 mm2 bezalogenový 1x25</t>
  </si>
  <si>
    <t>210100003</t>
  </si>
  <si>
    <t>D+M ukončení vodičů v rozvaděči + zap. do 16 mm2 bezalogenový 4x10</t>
  </si>
  <si>
    <t>210203</t>
  </si>
  <si>
    <t>El. revize před demontáží a po montáži el. zařízení, viz. TZ</t>
  </si>
  <si>
    <t>M33</t>
  </si>
  <si>
    <t>Montáže dopravních zařízení a vah-výtahy</t>
  </si>
  <si>
    <t>M33 Montáže dopravních zařízení a vah-výtahy</t>
  </si>
  <si>
    <t>330030120</t>
  </si>
  <si>
    <t>D+M Osobní výtah pro imobilní 1100/1400 mm odpovídající dle vyhl. č. 398/2009 Sb.</t>
  </si>
  <si>
    <t>Specifikace ve výpisu vnitřního vybavení dle PD</t>
  </si>
  <si>
    <t>trakční bez strojovny, s plynulou regulací frekvenčním měničem, 630kg / 8os, jmenovitá rychlost 1 m/s, mikroprocesorové řízení</t>
  </si>
  <si>
    <t>" Cena obsahuje : dodávku výtahu, dopravu výtahu a jeho montáž, potřebné lešení a žebříky, zásuvky a osvětlení šachty, zaškolení obsluhy, stavební práce související s instalací zdvihacího zařízení, montážní háky"</t>
  </si>
  <si>
    <t>" Vybavení kabiny: ovládací panel  nerez brus 220 s tlačítky nerez antivandal vč. slepeckého písma (tl. otvírání a zavírání dveří) ovl. klíčkem,</t>
  </si>
  <si>
    <t>univerzální dorozumívací zařízeni GSM (SIM dodá provozovatel), polohová a směrová signalizace v kabině, signalizace přetrženi, zrcadlo a madlo na boční stěně kabiny, hlasový modul, sedátko."</t>
  </si>
  <si>
    <t>" Vybavení v nástupišti:</t>
  </si>
  <si>
    <t xml:space="preserve">Výchozí stanice:  polohová a směrová, gong </t>
  </si>
  <si>
    <t xml:space="preserve">Ostatní stanice:  směrová, gong </t>
  </si>
  <si>
    <t xml:space="preserve">Umístění signalizace: v rámu dveří   </t>
  </si>
  <si>
    <t>Umístění přivolávačů: v rámu dveří"</t>
  </si>
  <si>
    <t>"tlačítka doplněny braillovým písmem"</t>
  </si>
  <si>
    <t>"Dveře výtahu budou mít požární odolnost EW15 - DP1 automatické dvoudílné 900x2000mm, RAL"</t>
  </si>
  <si>
    <t>" Součástí dodávky montážní nosník s přivařeným závěsným okem, dorazové úhelníky kotvené do stropní konstrukce "</t>
  </si>
  <si>
    <t>Ztížené výrobní podmínky</t>
  </si>
  <si>
    <t>Přesun stavebních kapacit</t>
  </si>
  <si>
    <t>Mimostaveništní doprava</t>
  </si>
  <si>
    <t>Zařízení staveniště</t>
  </si>
  <si>
    <t>Provoz investora</t>
  </si>
  <si>
    <t>Kompletační činnost (IČD)</t>
  </si>
  <si>
    <t>SO 02</t>
  </si>
  <si>
    <t>WC pro imobilní v 1.NP</t>
  </si>
  <si>
    <t>SO 02 WC pro imobilní v 1.NP</t>
  </si>
  <si>
    <t>340001001</t>
  </si>
  <si>
    <t xml:space="preserve">Příplatek za řezání stěn diamant. kot tl. do 20 cm </t>
  </si>
  <si>
    <t>2*2,05*0,85</t>
  </si>
  <si>
    <t>612403380</t>
  </si>
  <si>
    <t>Hrubá výplň rýh vč. začištění štuk. om. ve stěnách do 3x3 cm maltou ze SMS</t>
  </si>
  <si>
    <t>rozvody NN:17</t>
  </si>
  <si>
    <t>612403384</t>
  </si>
  <si>
    <t>Hrubá výplň rýh vč. začištění štuk. om. ve stěnách do 7x7 cm maltou ze SMS</t>
  </si>
  <si>
    <t>rozvody kanalizace:2,0</t>
  </si>
  <si>
    <t>612403386</t>
  </si>
  <si>
    <t>Hrubá výplň rýh vč. začištění štuk. om. ve stěnách do 5x10cm maltou z SMS</t>
  </si>
  <si>
    <t>rozvody S/T vody:2,0</t>
  </si>
  <si>
    <t>okno:(2*2,36+1,36)*0,5</t>
  </si>
  <si>
    <t>612409991</t>
  </si>
  <si>
    <t>Začištění omítek kolem oken, dveří, podlah nebo obkladů</t>
  </si>
  <si>
    <t>Začištění omítek kolem výplní bude omítkou a lištou PVC a to v místech po vybourání a osazneí nových výplní otvorů, ostatní štukovou úpravou</t>
  </si>
  <si>
    <t>okno:(2*2,36+1,36)</t>
  </si>
  <si>
    <t>uvnitř kabinky :2*1,9+2*3,77-1,36</t>
  </si>
  <si>
    <t>2*0,5</t>
  </si>
  <si>
    <t>vně. kabinky:2*(2*0,5+0,8)</t>
  </si>
  <si>
    <t>ostatní:2,0</t>
  </si>
  <si>
    <t>28350127</t>
  </si>
  <si>
    <t>Lišta okenní začišťovací PVC pro pol. č. 612409991</t>
  </si>
  <si>
    <t>620991121</t>
  </si>
  <si>
    <t xml:space="preserve">Zakrývání výplní vnějších otvorů </t>
  </si>
  <si>
    <t>okno:(2,36*1,36)</t>
  </si>
  <si>
    <t>622300131</t>
  </si>
  <si>
    <t>Vyrovnání podkladu tmelem tl. do 5 mm vč. dodávky tmelu pod keramický obklad</t>
  </si>
  <si>
    <t>pro napojení S/T vody:0,85*0,8</t>
  </si>
  <si>
    <t>obvod v. 200 cm:(2*(1,9+3,78)-0,8)*2,0</t>
  </si>
  <si>
    <t>ostění v 125 cm:2*0,5*1,25</t>
  </si>
  <si>
    <t>obvod v. 150 cm:2,0*1,5</t>
  </si>
  <si>
    <t>629995101</t>
  </si>
  <si>
    <t xml:space="preserve">Očištění vně povrch omytí tlak voda </t>
  </si>
  <si>
    <t>okno:(2*2,36+1,36)*0,2</t>
  </si>
  <si>
    <t xml:space="preserve">Penetrační nátěr před aplikací úpravy povrchů </t>
  </si>
  <si>
    <t>622481118</t>
  </si>
  <si>
    <t>Potažení vně stěn sklovl+tmel (vodrovné i svislé plochy)</t>
  </si>
  <si>
    <t>622754111</t>
  </si>
  <si>
    <t>KZS APU lišta začišťovací s tkaninou u oken, dveří výloh vč. dodávky lišty</t>
  </si>
  <si>
    <t>633811111</t>
  </si>
  <si>
    <t xml:space="preserve">Broušení podlah beton -2mm </t>
  </si>
  <si>
    <t>po odstranění stávaj. dlažby:1,9*3,78</t>
  </si>
  <si>
    <t>633811119</t>
  </si>
  <si>
    <t xml:space="preserve">Přípl broušení bet podlah ZKD 1mm </t>
  </si>
  <si>
    <t>64</t>
  </si>
  <si>
    <t>Výplně otvorů</t>
  </si>
  <si>
    <t>64 Výplně otvorů</t>
  </si>
  <si>
    <t>642944121</t>
  </si>
  <si>
    <t xml:space="preserve">Osazení ocelových zárubní dodatečně do 2,5 m2. </t>
  </si>
  <si>
    <t>553310322</t>
  </si>
  <si>
    <t>Zárubeň ocelová 100, 800x1970 L, P pro dodatečnou montáž, pro pol. č. 642944121</t>
  </si>
  <si>
    <t xml:space="preserve">Zárubeň je určena pro dodatečnou montáž do hotových světlíků jak klasického zdiva, tak lehkých příček. Tři přivařené trapézové kotvy umožňují přišroubování zárubně k ostění světlíku. Standardní provedení se vyrábí bez podlahového zapuštění. Součástí dodávky je TPE-těsnění a dva nebo tři dveřní závěsy. </t>
  </si>
  <si>
    <t xml:space="preserve">Ocelová zárubeň vyrobená z žárově pozinkovaného plechu síly 1,5 mm (vyrobený dle EN 10143 / DIN EN 10142). Zárubeň s polodrážkou pro TPE – těsnění a třemi závěsovými kapsami V 8100. Otvory pro střelku a západku vyrobeny dle ČSN 74 6501 s přivařenými krytkami. Na zárubni je vylisována nivelizační značka (ve výšce 1.000 mm od čisté podlahy). </t>
  </si>
  <si>
    <t>941955002</t>
  </si>
  <si>
    <t xml:space="preserve">Lešení lehké pomocné, výška podlahy do 1,9 m </t>
  </si>
  <si>
    <t>Lešení lehké pomocné, výška podlahy do 1,9 m pro veškeré pomocné práce</t>
  </si>
  <si>
    <t>Množství měrných jednotek se určuje v m2 půdorysné plochy každého podlaží, dané vnějším obrysem budovy. Plochy balkonů se přičítají.</t>
  </si>
  <si>
    <t>(1,96+1,6)*2,27-(0,6*2,05)*2</t>
  </si>
  <si>
    <t>1,36*2,36</t>
  </si>
  <si>
    <t>968061125</t>
  </si>
  <si>
    <t xml:space="preserve">Vyvěšení dřevěných dveřních křídel pl. do 2 m2 </t>
  </si>
  <si>
    <t>968072455</t>
  </si>
  <si>
    <t xml:space="preserve">Vybourání kovových dveřních zárubní pl. do 2 m2 </t>
  </si>
  <si>
    <t>0,8*2,05</t>
  </si>
  <si>
    <t>2*0,6*2,05</t>
  </si>
  <si>
    <t>podlaha WC kabinky:1,9*3,78</t>
  </si>
  <si>
    <t>práh dveří:0,9*0,1</t>
  </si>
  <si>
    <t>974031143</t>
  </si>
  <si>
    <t xml:space="preserve">Vysekání rýh ve zdi cihelné 7 x 10 cm </t>
  </si>
  <si>
    <t>974031142</t>
  </si>
  <si>
    <t xml:space="preserve">Vysekání rýh ve zdi cihelné 7 x 7 cm </t>
  </si>
  <si>
    <t>978059511</t>
  </si>
  <si>
    <t xml:space="preserve">Odsekání vnitřních obkladů stěn do 1 m2 </t>
  </si>
  <si>
    <t>978059531</t>
  </si>
  <si>
    <t xml:space="preserve">Odsekání vnitřních obkladů stěn nad 2 m2 </t>
  </si>
  <si>
    <t>příčky v. 150 cm:2*((1,96+1,6)-(0,6*2))*1,5</t>
  </si>
  <si>
    <t>obvod v. 150 cm:(2*(1,9+3,78)-0,8)*1,5</t>
  </si>
  <si>
    <t>ostění v 60 cm:2*0,5*0,6</t>
  </si>
  <si>
    <t>971033231</t>
  </si>
  <si>
    <t xml:space="preserve">Vybourání otv. zeď cihel. 0,0225 m2, tl. 15cm, MVC </t>
  </si>
  <si>
    <t>998011001</t>
  </si>
  <si>
    <t xml:space="preserve">Přesun hmot pro budovy zděné výšky do 6 m </t>
  </si>
  <si>
    <t>721</t>
  </si>
  <si>
    <t>Vnitřní kanalizace</t>
  </si>
  <si>
    <t>721 Vnitřní kanalizace</t>
  </si>
  <si>
    <t>721174042</t>
  </si>
  <si>
    <t>Kanal potrubí PP připoj HT DN 40 vč. všech tvarovek</t>
  </si>
  <si>
    <t>721174045</t>
  </si>
  <si>
    <t>Kanal potrubí PP připoj HT DN 100 vč. všech tvarovek</t>
  </si>
  <si>
    <t>1,0</t>
  </si>
  <si>
    <t>721170909</t>
  </si>
  <si>
    <t xml:space="preserve">Oprava potrubí PVC odpadní, vsazení odbočky DN 110 </t>
  </si>
  <si>
    <t>721170902</t>
  </si>
  <si>
    <t xml:space="preserve">Oprava potrubí PVC odpadní, vsazení odbočky DN 40 </t>
  </si>
  <si>
    <t>721290111</t>
  </si>
  <si>
    <t xml:space="preserve">Zkouška těsnosti kanalizace </t>
  </si>
  <si>
    <t>998721201</t>
  </si>
  <si>
    <t xml:space="preserve">Přesun hmot pro vnitřní kanalizaci, výšky do 6 m </t>
  </si>
  <si>
    <t>722172310</t>
  </si>
  <si>
    <t>Potrubí z PPR Instaplast, studená, D 16/2,2 mm vč. všech tvarovek a nástěnek</t>
  </si>
  <si>
    <t>rozvody S vody WC:1,0</t>
  </si>
  <si>
    <t>722172311</t>
  </si>
  <si>
    <t>Potrubí z PPR Instaplast, studená, D 20/2,8 mm vč. všech tvarovek a nástěnek</t>
  </si>
  <si>
    <t>rozvody S/T vody umyvadlo:2*2,0</t>
  </si>
  <si>
    <t>722181211</t>
  </si>
  <si>
    <t>Izolace návleková tl. stěny 6 mm vnitřní průměr 18 mm</t>
  </si>
  <si>
    <t>Izolace návleková tl. stěny 6 mm vnitřní průměr 22 mm</t>
  </si>
  <si>
    <t>rozvody S vody umyvadlo:2,0</t>
  </si>
  <si>
    <t>722181212</t>
  </si>
  <si>
    <t>Izolace návleková tl. stěny 9 mm vnitřní průměr 22 mm</t>
  </si>
  <si>
    <t>rozvody T vody umyvadlo:2,0</t>
  </si>
  <si>
    <t>722280106</t>
  </si>
  <si>
    <t xml:space="preserve">Tlaková zkouška vodovodního potrubí DN 32 </t>
  </si>
  <si>
    <t>722290234</t>
  </si>
  <si>
    <t xml:space="preserve">Proplach a dezinfekce vodovod.potrubí </t>
  </si>
  <si>
    <t>998722201</t>
  </si>
  <si>
    <t xml:space="preserve">Přesun hmot pro vnitřní vodovod, výšky do 6 m </t>
  </si>
  <si>
    <t>725</t>
  </si>
  <si>
    <t>Zařizovací předměty</t>
  </si>
  <si>
    <t>725 Zařizovací předměty</t>
  </si>
  <si>
    <t>725299101</t>
  </si>
  <si>
    <t xml:space="preserve">Montáž koupelnových doplňků - mýdelníků, držáků ap </t>
  </si>
  <si>
    <t>soubor</t>
  </si>
  <si>
    <t>55149010</t>
  </si>
  <si>
    <t>ZÁSOBNÍK NA PAPÍROVÉ UBROUSKY, plast bílí skládaný papír, s uzamykatelným krytem, dle PD</t>
  </si>
  <si>
    <t>55149020</t>
  </si>
  <si>
    <t>DÁVKOVAČ MÝDLA, obsah 1 l, uzamykatelný, plast bílí, dle PD</t>
  </si>
  <si>
    <t>55149035</t>
  </si>
  <si>
    <t>ODPADKOVÝ KOŠ o objemu 3 l, připevnění na zeď nerez, dle PD</t>
  </si>
  <si>
    <t>63465120</t>
  </si>
  <si>
    <t>ZRCADLO: WC předsíňky v hliníkovém rámu š. 600mm, v. 1100mm, dle PD</t>
  </si>
  <si>
    <t>55440112</t>
  </si>
  <si>
    <t>MADLO TOALETNÍ 834mm, sklopné, pro WC dle PD</t>
  </si>
  <si>
    <t>55440004</t>
  </si>
  <si>
    <t>MADLO UNIVERZÁLNÍ 600mm, vodorovné pevné dle PD</t>
  </si>
  <si>
    <t>725110814</t>
  </si>
  <si>
    <t xml:space="preserve">Demontáž klozetů kombinovaných </t>
  </si>
  <si>
    <t>725810811</t>
  </si>
  <si>
    <t>Demontáž ventilu výtokového nástěnného vč. zaslepení</t>
  </si>
  <si>
    <t>725017153</t>
  </si>
  <si>
    <t xml:space="preserve">D+M umyvadlo invalidní  na šrouby 64 x 55 cm, bílé </t>
  </si>
  <si>
    <t>725869101</t>
  </si>
  <si>
    <t xml:space="preserve">Montáž uzávěrek zápach.umyvadlových do D 40 </t>
  </si>
  <si>
    <t>55161313</t>
  </si>
  <si>
    <t>Uzávěrka zápachová umyvadlová 40, nízká dle PD, k pol. č. 725869101</t>
  </si>
  <si>
    <t>725823111</t>
  </si>
  <si>
    <t>D+M baterie umyvadlová stoján. ruční, dle PD s prodlouženým ramínkem</t>
  </si>
  <si>
    <t>725819401</t>
  </si>
  <si>
    <t xml:space="preserve">Montáž ventilu rohového s trubičkou G 1/2 </t>
  </si>
  <si>
    <t>55113404.A</t>
  </si>
  <si>
    <t>Kohout kulový rohový k pol. č. 725819401</t>
  </si>
  <si>
    <t>726211331</t>
  </si>
  <si>
    <t>D+M spec. podomítkový modul určený pro WC imobil. dle PD</t>
  </si>
  <si>
    <t>pro montáž do SDK</t>
  </si>
  <si>
    <t xml:space="preserve">s přípravu upevnění madel </t>
  </si>
  <si>
    <t>s integrovaným rohovým ventilem</t>
  </si>
  <si>
    <t>oddálené tlačítko ovládání (pneumatické)</t>
  </si>
  <si>
    <t>725014141</t>
  </si>
  <si>
    <t>D+M kozet závěsný 70x36 cm + sedátko, bílý dle PD</t>
  </si>
  <si>
    <t>998725201</t>
  </si>
  <si>
    <t xml:space="preserve">Přesun hmot pro zařizovací předměty, výšky do 6 m </t>
  </si>
  <si>
    <t>735494811</t>
  </si>
  <si>
    <t xml:space="preserve">Vypuštění vody z otopných těles </t>
  </si>
  <si>
    <t>0,6*1,2</t>
  </si>
  <si>
    <t xml:space="preserve">Demontáž těles otopných litinových článkových </t>
  </si>
  <si>
    <t>733190217</t>
  </si>
  <si>
    <t xml:space="preserve">Tlaková zkouškasystému ÚT </t>
  </si>
  <si>
    <t>735156546</t>
  </si>
  <si>
    <t>D+M otop. tělesa panel. 21  554/ 1000, vč. konzol ventilu s termohlavicí a uzav. šroubením</t>
  </si>
  <si>
    <t>998735201</t>
  </si>
  <si>
    <t xml:space="preserve">Přesun hmot pro otopná tělesa, výšky do 6 m </t>
  </si>
  <si>
    <t>7631</t>
  </si>
  <si>
    <t>Konstrukce sádrokartonové</t>
  </si>
  <si>
    <t>7631 Konstrukce sádrokartonové</t>
  </si>
  <si>
    <t>347016131</t>
  </si>
  <si>
    <t>Předstěna SDK,tl.65mm, ocel. kce R-CW a R-UW 1x12,5mm impregnovné</t>
  </si>
  <si>
    <t>Předsazené stěny, spřažené nebo volně stojící, systém OK11 (W625/W623), samostatná ocelová konstrukce z profilů R-CW 50/1 a R-UW 50/1, 1x opláštěná, tl. 65 mm, bez minerální izolace, desky vysokopevnostní  tl. 12,5 mm impregnovné</t>
  </si>
  <si>
    <t>1,9*(1,4+0,2)</t>
  </si>
  <si>
    <t>998763201</t>
  </si>
  <si>
    <t xml:space="preserve">Přesun hmot pro SDK, výšky do 12 m </t>
  </si>
  <si>
    <t>1,36</t>
  </si>
  <si>
    <t>764908307</t>
  </si>
  <si>
    <t>D+M oplechování parapetů, rš330mm, lepený bitumen. plech s povrchovou úpr. PE (polyester), tl.0,6mm</t>
  </si>
  <si>
    <t>998764201</t>
  </si>
  <si>
    <t xml:space="preserve">Přesun hmot pro klempířské konstr., výšky do 6 m </t>
  </si>
  <si>
    <t>766</t>
  </si>
  <si>
    <t>Konstrukce truhlářské</t>
  </si>
  <si>
    <t>766 Konstrukce truhlářské</t>
  </si>
  <si>
    <t>766662811</t>
  </si>
  <si>
    <t xml:space="preserve">Demontáž prahů dveří 1křídlových </t>
  </si>
  <si>
    <t>766661112</t>
  </si>
  <si>
    <t xml:space="preserve">Montáž dveří do zárubně,otevíravých 1kř.do 0,8 m </t>
  </si>
  <si>
    <t>61160188</t>
  </si>
  <si>
    <t>Dveře vnitřní hladké plné CPL 1 kříd. 80x197, vč. kování a štítků, pro pol. č. 766661112</t>
  </si>
  <si>
    <t>766629303</t>
  </si>
  <si>
    <t xml:space="preserve">Montáž oken plastových plochy do 4,50 m2 </t>
  </si>
  <si>
    <t>766691510</t>
  </si>
  <si>
    <t xml:space="preserve">Montáž těsnění oken polyuretanovou páskou </t>
  </si>
  <si>
    <t>obvod okna:2*(2,36+1,63)*2</t>
  </si>
  <si>
    <t>283552716</t>
  </si>
  <si>
    <t>Fólie okenní paroprop. EXT AB š=75mm, l=25m pro pol.č. 766691510</t>
  </si>
  <si>
    <t>obvod okna:2*(2,36+1,36)</t>
  </si>
  <si>
    <t>28355276</t>
  </si>
  <si>
    <t>Fólie okenní parotěsná INT AB š=75mm, l=25m pro pol.č. 766691510</t>
  </si>
  <si>
    <t>61100002.A</t>
  </si>
  <si>
    <t>Okno z vícekomorových PVC profilů,  Uw=1,1 1360/2360 mm</t>
  </si>
  <si>
    <t xml:space="preserve">členění a vybavení dle PD "výplně otvorů" </t>
  </si>
  <si>
    <t>okno:2,36*1,36</t>
  </si>
  <si>
    <t>998766201</t>
  </si>
  <si>
    <t xml:space="preserve">Přesun hmot pro truhlářské konstr., výšky do 6 m </t>
  </si>
  <si>
    <t>767649194</t>
  </si>
  <si>
    <t xml:space="preserve">Montáž doplňků dveří, madla </t>
  </si>
  <si>
    <t>55440400</t>
  </si>
  <si>
    <t>Madlo dveří nerez dl. 600 mm</t>
  </si>
  <si>
    <t>998767201</t>
  </si>
  <si>
    <t xml:space="preserve">Přesun hmot pro zámečnické konstr., výšky do 6 m </t>
  </si>
  <si>
    <t>771575107</t>
  </si>
  <si>
    <t>Montáž podlah keram.,režné hladké, tmel, 20x20 cm vč. dodávky spárovací hmoty</t>
  </si>
  <si>
    <t>podlaha WC kabinky:1,9*3,57</t>
  </si>
  <si>
    <t>dveře příčky:0,9*0,1</t>
  </si>
  <si>
    <t>597623122</t>
  </si>
  <si>
    <t>Dlaždice glazovaná hutná 19,7x19,7, dle PD pro pol. č. 771575107</t>
  </si>
  <si>
    <t>PGM - základový penetrační nátěr na stěny, stropy a podlahy. Pod nátěry, omítky, obklady a samonivelační hmoty. Vodou ředitelný, pro vnitřní i vnější použití, používá se pro sjednocení nasákavosti a jako zpevňující podkladový nátěr.</t>
  </si>
  <si>
    <t>odhadovaná spotřeba 0,25 kg/m2:6,873*0,25</t>
  </si>
  <si>
    <t>771101115</t>
  </si>
  <si>
    <t xml:space="preserve">Vyrovnání podkladů samonivel. hmotou tl. do 10 mm </t>
  </si>
  <si>
    <t>Položka je určena pro vyrovnání podlahy před kladením dlaždic na maltu nebo na tmel.</t>
  </si>
  <si>
    <t>- zametení podkladu,</t>
  </si>
  <si>
    <t>- rozmíchání suché směsi s vodou,</t>
  </si>
  <si>
    <t>- lití na podklad, popřípadě rozetření hladkou stěrkou.</t>
  </si>
  <si>
    <t>58581722</t>
  </si>
  <si>
    <t>samonivelační podlahová hmota pro pol. č. 771101115</t>
  </si>
  <si>
    <t xml:space="preserve">jednosložková suchá směs </t>
  </si>
  <si>
    <t xml:space="preserve">samonivelační </t>
  </si>
  <si>
    <t xml:space="preserve">pochůznost po 4 hod. </t>
  </si>
  <si>
    <t xml:space="preserve">tloušťky vrstev 5 - 30 mm  </t>
  </si>
  <si>
    <t>pevnost v tlaku 25 MPa</t>
  </si>
  <si>
    <t>vhodný pro podlahová vytápění</t>
  </si>
  <si>
    <t>spotřeba 1,7 kg/m2/1 mm</t>
  </si>
  <si>
    <t>odhadovaná spotřeba 1,7 kg/m2/1 mm (5mm):6,873*1,7*5</t>
  </si>
  <si>
    <t>771578011</t>
  </si>
  <si>
    <t>Spára podlaha - stěna, silikonem vč. dodávky TP tmelu</t>
  </si>
  <si>
    <t>vodorovné kouty:1,9*2+3,57*2+2,0</t>
  </si>
  <si>
    <t>orientační spotřeba 5 kg/m2:6,873*5</t>
  </si>
  <si>
    <t>771577114</t>
  </si>
  <si>
    <t>D+M lišta nerezová podlahová, různá výška dlaždic samolepicí nebo na hmoždinky, šířka do 40 mm</t>
  </si>
  <si>
    <t>0,8*3</t>
  </si>
  <si>
    <t>998771201</t>
  </si>
  <si>
    <t xml:space="preserve">Přesun hmot pro podlahy z dlaždic, výšky do 6 m </t>
  </si>
  <si>
    <t>781</t>
  </si>
  <si>
    <t>Obklady keramické</t>
  </si>
  <si>
    <t>781 Obklady keramické</t>
  </si>
  <si>
    <t>781491001</t>
  </si>
  <si>
    <t xml:space="preserve">Montáž lišt k obkladům </t>
  </si>
  <si>
    <t>ukončení:1,9*2+(3,57*2-0,8-1,36)+2,0</t>
  </si>
  <si>
    <t>rohy:1,9+1,25*2+1,36</t>
  </si>
  <si>
    <t>59760104.A</t>
  </si>
  <si>
    <t>Lišta rohová plastová pod obklad ukončovací pro pol. č. 781491001</t>
  </si>
  <si>
    <t>781415015</t>
  </si>
  <si>
    <t>Montáž obkladů stěn, porovin., 20x20 cm do tmele vč. dodávky spárovací hmoty</t>
  </si>
  <si>
    <t>výšky 1,5m:2,0*1,5</t>
  </si>
  <si>
    <t>výšky 2,0m:(2*(1,9+3,78))*2,0</t>
  </si>
  <si>
    <t>1,9*0,2</t>
  </si>
  <si>
    <t>dveře:-0,8*2,0</t>
  </si>
  <si>
    <t>okno:-1,36*1,25</t>
  </si>
  <si>
    <t>ostění:(2*1,25+1,36)*0,5</t>
  </si>
  <si>
    <t>597813602</t>
  </si>
  <si>
    <t>Obkládačka glazovaná keramická 19,8x19,8, dle PD pro pol. č. 781415015</t>
  </si>
  <si>
    <t>781495115</t>
  </si>
  <si>
    <t>Spárování obkladu silikonem vč. dodávky TP tmelu</t>
  </si>
  <si>
    <t>vodorovné kouty:1,9+0,65*2+0,*2</t>
  </si>
  <si>
    <t>svislé kouty:2,0*4+1,5*5</t>
  </si>
  <si>
    <t>orientační spotřeba 5 kg/m2:25,41*5</t>
  </si>
  <si>
    <t>998781201</t>
  </si>
  <si>
    <t xml:space="preserve">Přesun hmot pro obklady keramické, výšky do 6 m </t>
  </si>
  <si>
    <t>rozvody UT:2*5*3,1415*0,03</t>
  </si>
  <si>
    <t>783221115</t>
  </si>
  <si>
    <t>Nátěry syntetické KDK barva lesklý povrch 2x antikorozní, 1x základní, 2x email</t>
  </si>
  <si>
    <t>oc. zárubně:(0,8*2,05)*0,2</t>
  </si>
  <si>
    <t>783324340</t>
  </si>
  <si>
    <t xml:space="preserve">Nátěr syntetický rozvodů ÚT Fe, Z +2x + 2x email </t>
  </si>
  <si>
    <t>2*5*3,1415*0,03</t>
  </si>
  <si>
    <t>wc:2*(1,9+3,78)*(3,66-2,0)</t>
  </si>
  <si>
    <t>předsíňka:(0,94+0,6+0,53+0,6+1,86+1,8+1,86+0,15+0,53+0,44+0,94+2,09)*(3,66-1,5)</t>
  </si>
  <si>
    <t>1,9*3,78+0,94*2,09+0,53*1,05+1,8*1,86</t>
  </si>
  <si>
    <t>210800105</t>
  </si>
  <si>
    <t>D+M kabel CYKY 1kV 3x1,5 mm2 uložený pod omítkou včetně dodávky kabelu 3Cx1,5 a zapojení</t>
  </si>
  <si>
    <t>rozvody NN:17,0</t>
  </si>
  <si>
    <t>210280712</t>
  </si>
  <si>
    <t>D+M systému nouzového volání, tahové nebo tlačít. s  optickou a zvukovou signalizací dle PD</t>
  </si>
  <si>
    <t>- tahové tlačítko s popisem</t>
  </si>
  <si>
    <t>- svorkovnice / adresná spínací jednotka</t>
  </si>
  <si>
    <t>- šňůrový ovladač koncový</t>
  </si>
  <si>
    <t>- kontrolní modul s alarmem</t>
  </si>
  <si>
    <t>- nulovací tlačítko</t>
  </si>
  <si>
    <t>- transformátor</t>
  </si>
  <si>
    <t>SO 03</t>
  </si>
  <si>
    <t>Vnitřní rampa</t>
  </si>
  <si>
    <t>SO 03 Vnitřní rampa</t>
  </si>
  <si>
    <t>413941123</t>
  </si>
  <si>
    <t>Osazení válcovaných nosníků ve stropech č. 14 - 22 včetně dodávky profilu I č. 16</t>
  </si>
  <si>
    <t xml:space="preserve"> V položkách je mimo vlastního osazení zakalkulována i dodávka ocelových válcovaných nosníků profilu I č.16 včetně ztratného ve výši 8%, které kryje náklady na prořez (zbytkový odpad) a náklady na řezání příslušných délek.</t>
  </si>
  <si>
    <t>strop:3*2,96*0,0179</t>
  </si>
  <si>
    <t>457311114</t>
  </si>
  <si>
    <t xml:space="preserve">Vyrovnávací beton výplňový nebo spádový B 10 </t>
  </si>
  <si>
    <t>(0,0+0,215)/2*2,12</t>
  </si>
  <si>
    <t>411354255</t>
  </si>
  <si>
    <t>Bednění stropů plech pozink. TR40S/160 tl. 0,75 mm (7,81 kg/m2).</t>
  </si>
  <si>
    <t>Položka je určena pro zabudované bednění ze širokých tenkostěnných ohýbaných profilů (hraněných trapézových vln), bez podpěrné konstrukce, s osazením nasucho.</t>
  </si>
  <si>
    <t>Konstrukce ocelového profilovaného bednění tvoří monolitický žebrovaný strop, pro který platí položky betonů 41132-2121 až -2424, položky výztuže 41136 pokud je předepsána a položky podpěrné konstrukce 41135-4171 až -4188.</t>
  </si>
  <si>
    <t>strop:2,8*2,76</t>
  </si>
  <si>
    <t>411321315</t>
  </si>
  <si>
    <t xml:space="preserve">Stropy deskové ze železobetonu C 20/25  (B 25) </t>
  </si>
  <si>
    <t>strop:2,8*2,76*0,14</t>
  </si>
  <si>
    <t>411361921</t>
  </si>
  <si>
    <t>Výztuž stropů svařovanou sítí z drátů tažených svařovaná síť - drát 6,0 mm, oka 100 / 100 mm</t>
  </si>
  <si>
    <t xml:space="preserve">V položce jsou zakalkulovány náklady na dodání plošně rovných sítí typu KARI, jejich uložení a případné stříhání a její vyvázání nebo přivaření bodovými svary. </t>
  </si>
  <si>
    <t>V položce není zahrnutý ztratné materiálu, zhotovitel je povinen ztratné zohlednit do jednotkové ceny.</t>
  </si>
  <si>
    <t>Hmotnost 1 m2 sítě je 4,44 kg.</t>
  </si>
  <si>
    <t>strop:2,8*2,76*0,0044</t>
  </si>
  <si>
    <t xml:space="preserve">Výztuž stropů z betonářské oceli 10505 </t>
  </si>
  <si>
    <t xml:space="preserve">V položce jsou zakalkulovány náklady na dodání bet. výztuže R8, jejich uložení a případné stříhání a její vyvázání nebo přivaření bodovými svary. </t>
  </si>
  <si>
    <t>Hmotnost 1 m2 sítě je 0,395 kg.</t>
  </si>
  <si>
    <t>(2,72*7)*2,8*0,0004</t>
  </si>
  <si>
    <t xml:space="preserve">Hrubá výplň rýh ve stěnách do 5x10cm maltou ze SMS </t>
  </si>
  <si>
    <t>po stávajícím stropu:2*3,52</t>
  </si>
  <si>
    <t>611135101</t>
  </si>
  <si>
    <t xml:space="preserve">Hrubá výplň rýh ve stěnách </t>
  </si>
  <si>
    <t>po dem. schodů:2*3*(0,2*0,35)</t>
  </si>
  <si>
    <t>stěna směr jídelna:2,56*3,41</t>
  </si>
  <si>
    <t>nad rovinou rampy:2*0,34</t>
  </si>
  <si>
    <t>po. dř. obkladu:4,12*2,0</t>
  </si>
  <si>
    <t>632451064</t>
  </si>
  <si>
    <t xml:space="preserve">Potěr pískocementový, min. 25 MPa, tl. 40 mm </t>
  </si>
  <si>
    <t>podlaha hl.škol:2,75*2,56</t>
  </si>
  <si>
    <t>0,3*2,56</t>
  </si>
  <si>
    <t>632401924</t>
  </si>
  <si>
    <t xml:space="preserve">Příplatek k potěrům za sklon 15-30° tloušťky 40 mm </t>
  </si>
  <si>
    <t xml:space="preserve">Mazanina betonová tl. 5 - 10 cm C 16/20  (B 20) </t>
  </si>
  <si>
    <t>Položka je určena pro mazaninu hlazenou dřevěným hladítkem a to pro mazaninu krycí, popř. podkladní nebo vyrovnávací nebo plovoucí, pod potěry, vlýsky do asfaltu, pod podlahy.</t>
  </si>
  <si>
    <t>Mazaniny tlouštěk do 5 cm se oceňují položkami souboru 63245-1031 až 1034 Vyrovnávací potěr.</t>
  </si>
  <si>
    <t>Položka je určena i pro betonový okapový chodníček budovy. Jeho podloží se oceňuje samostatně.</t>
  </si>
  <si>
    <t>V položce jsou zakalkulovány i náklady na vytvoření dilatačních spár v mazanině bez zaplnění. Tyto náklady se oceňují položkami souboru 63460 Zaplnění dilatačních spár v mazaninách.</t>
  </si>
  <si>
    <t>podlaha m.škol.:(0,72*2,56+2,12*3,49)*0,09</t>
  </si>
  <si>
    <t>631319181</t>
  </si>
  <si>
    <t xml:space="preserve">Příplatek za sklon mazaniny do 35 st. tl. 5 - 10cm </t>
  </si>
  <si>
    <t>Příplatek za stržení povrchu mazaniny tl. do 10 cm spodní vrstvy před vložením výztuže</t>
  </si>
  <si>
    <t>631362021</t>
  </si>
  <si>
    <t xml:space="preserve">Výztuž mazanin svařovanou sítí z drátů Kari </t>
  </si>
  <si>
    <t>Hmotnost 1 m2 sítě je 3,113 kg.</t>
  </si>
  <si>
    <t>podlaha hl.škol.:2,75*2,56*0,0031</t>
  </si>
  <si>
    <t>podlaha m.škol.:(0,72*2,56+2,12*3,49)*0,0031</t>
  </si>
  <si>
    <t>632481213</t>
  </si>
  <si>
    <t xml:space="preserve">Separační vrstva PE fólie vč. její dodávky </t>
  </si>
  <si>
    <t>podlaha hl.škol.:2,75*2,56</t>
  </si>
  <si>
    <t>podlaha m.škol.:(0,72*2,56+2,12*3,49)</t>
  </si>
  <si>
    <t>podlaha hl.škol.:2,75*2,56*0,15</t>
  </si>
  <si>
    <t>0,3*2,56*0,15</t>
  </si>
  <si>
    <t>podlaha m.škol.:(2,12*3,49)*0,1</t>
  </si>
  <si>
    <t>strop:2,8*2,76*0,15</t>
  </si>
  <si>
    <t>963051113</t>
  </si>
  <si>
    <t>Bourání ŽB stropů deskových tl. nad 8 cm na tr. plechu</t>
  </si>
  <si>
    <t>964061321</t>
  </si>
  <si>
    <t xml:space="preserve">Uvolnění zhlaví, zeď cihel. průřezu 0,03 m2 </t>
  </si>
  <si>
    <t>2*2</t>
  </si>
  <si>
    <t>967031742</t>
  </si>
  <si>
    <t xml:space="preserve">Přisekání plošné zdiva cihelného na MC tl. 10 cm </t>
  </si>
  <si>
    <t>964073221</t>
  </si>
  <si>
    <t xml:space="preserve">Vybourání nosníků ze zdi cihelné dl. 4 m, 20 kg/m </t>
  </si>
  <si>
    <t>2*2,96*0,0179</t>
  </si>
  <si>
    <t>974031133</t>
  </si>
  <si>
    <t xml:space="preserve">Vysekání rýh ve zdi cihelné 5 x 10 cm </t>
  </si>
  <si>
    <t>strop:2*2,8</t>
  </si>
  <si>
    <t>963042819</t>
  </si>
  <si>
    <t xml:space="preserve">Bourání schodišťových stupňů betonových </t>
  </si>
  <si>
    <t>3*2,56</t>
  </si>
  <si>
    <t>973031325</t>
  </si>
  <si>
    <t xml:space="preserve">Vysekání kapes zeď cihel. MVC, pl. 0,1m2, hl. 30cm </t>
  </si>
  <si>
    <t>2*3</t>
  </si>
  <si>
    <t>974031664</t>
  </si>
  <si>
    <t xml:space="preserve">Vysekání rýh zeď cihelná vtah. nosníků </t>
  </si>
  <si>
    <t>2*2,96</t>
  </si>
  <si>
    <t>2*(5,6+3,5)</t>
  </si>
  <si>
    <t>vodorovná část:5,6*3,5</t>
  </si>
  <si>
    <t>přesah:2*(5,6+3,5)*0,15</t>
  </si>
  <si>
    <t>k pol.č. 711111001:22,33*0,20</t>
  </si>
  <si>
    <t>dvouvrstvý systém :2*22,33</t>
  </si>
  <si>
    <t>V položce je zahrnutý prořez materiálu 15%, zhotovitel je povinen případný větší prořez zohlednit do jednotkové ceny.</t>
  </si>
  <si>
    <t>k pol. č.711141559:44,66</t>
  </si>
  <si>
    <t>ztratné 15%:44,66*1,15</t>
  </si>
  <si>
    <t>998711201</t>
  </si>
  <si>
    <t xml:space="preserve">Přesun hmot pro izolace proti vodě, výšky do 6 m </t>
  </si>
  <si>
    <t>713121121</t>
  </si>
  <si>
    <t xml:space="preserve">Izolace tepelná podlah na sucho, dvouvrstvá </t>
  </si>
  <si>
    <t>podlaha m.škol.:(2,12*3,49)</t>
  </si>
  <si>
    <t>713121211</t>
  </si>
  <si>
    <t xml:space="preserve">Izolace tep podlah volně pásek </t>
  </si>
  <si>
    <t>2*(2,12+0,45+3,46)</t>
  </si>
  <si>
    <t>28375766.A</t>
  </si>
  <si>
    <t>Deska polystyrén samozhášivý EPS 100 Součinitel tepelné vodivosti 0,031 W/mK</t>
  </si>
  <si>
    <t>V položce je zahrnutý prořez materiálu 2%, zhotovitel je povinen případný větší prořez zohlednit do jednotkové ceny.</t>
  </si>
  <si>
    <t>k pol.č. 713121121 ( plocha 60+60mm):(7,04+0,768)*0,12</t>
  </si>
  <si>
    <t>k pol.č. 713121121 ( plocha 60+40mm):(2,12*3,49)*0,1</t>
  </si>
  <si>
    <t>k pol.č. 713121211 (okraj. pásek 20mm):12,06*0,15*0,02</t>
  </si>
  <si>
    <t>ztrazné 2%:1,713*1,02</t>
  </si>
  <si>
    <t>713120821</t>
  </si>
  <si>
    <t xml:space="preserve">Odstraň podl volně polystyr s heraklitem  -100mm </t>
  </si>
  <si>
    <t>998713201</t>
  </si>
  <si>
    <t xml:space="preserve">Přesun hmot pro izolace tepelné, výšky do 6 m </t>
  </si>
  <si>
    <t>Předstěna SDK,tl.115mm, ocel. kce R-CW a R-UW 1x12,5mm</t>
  </si>
  <si>
    <t xml:space="preserve">Předsazené stěny, volně stojící, systém OK11 (W625), samostatná ocelová konstrukce z profilů R-CW 100/1 a R-UW 100/1, 1x opláštěná, tl. 115 mm, bez minerální izolace, desky vysokopevnostní  tl. 12,5 mm. Kluzné napojení u stropu. </t>
  </si>
  <si>
    <t>2*(2,65*3,65-1,53*1,2)</t>
  </si>
  <si>
    <t>763182311</t>
  </si>
  <si>
    <t xml:space="preserve">Ostění okno dveře hl -0,5m SDK kce </t>
  </si>
  <si>
    <t>2*2*(1,53+1,2)</t>
  </si>
  <si>
    <t>342091043</t>
  </si>
  <si>
    <t xml:space="preserve">Příplatek za nestandardní povrchovou úpravu Q3 </t>
  </si>
  <si>
    <t>2*2*(1,53+1,2)*0,45</t>
  </si>
  <si>
    <t>766411821</t>
  </si>
  <si>
    <t xml:space="preserve">Demontáž obložení stěn palubkami s podkl. roštem </t>
  </si>
  <si>
    <t>767999801</t>
  </si>
  <si>
    <t xml:space="preserve">Demontáž doplňků staveb o hmotnosti do 50 kg </t>
  </si>
  <si>
    <t>žebřiny:2*45</t>
  </si>
  <si>
    <t>767999101</t>
  </si>
  <si>
    <t xml:space="preserve">Montáž konstrukcí hmotnosti do 50 kg </t>
  </si>
  <si>
    <t>odborný odhad kg/m2 :2,14</t>
  </si>
  <si>
    <t>3*7,0*2,14</t>
  </si>
  <si>
    <t>3*5,9*2,14</t>
  </si>
  <si>
    <t>55300003.A</t>
  </si>
  <si>
    <t>Madlo nerez AISI dl. 590 mm, brus K320 vč. doplňků dle PD, k pol. č. 767999101</t>
  </si>
  <si>
    <t>55300003.B</t>
  </si>
  <si>
    <t>Madlo nerez AISI dl. 700 mm, brus K320 vč. doplňků dle TZ, k pol. č. 767999101</t>
  </si>
  <si>
    <t>odhadovaná spotřeba 0,25 kg/m2:0,768*0,25</t>
  </si>
  <si>
    <t>orientační spotřeba 5 kg/m2:0,768*5</t>
  </si>
  <si>
    <t>776</t>
  </si>
  <si>
    <t>Podlahy povlakové</t>
  </si>
  <si>
    <t>776 Podlahy povlakové</t>
  </si>
  <si>
    <t>776511815</t>
  </si>
  <si>
    <t>Odstranění PVC podlah lepených bez podložky nebo s podložkou</t>
  </si>
  <si>
    <t>776401800</t>
  </si>
  <si>
    <t xml:space="preserve">Demontáž soklíků nebo lišt, pryžových nebo z PVC </t>
  </si>
  <si>
    <t>2*3,49</t>
  </si>
  <si>
    <t>776101121</t>
  </si>
  <si>
    <t>Položka obsahuje provedení penetračního nátěru pro zlepšení kontaktu podkladu s lepicím materiálem.</t>
  </si>
  <si>
    <t>rampa:5,58*2,56</t>
  </si>
  <si>
    <t>odhadovaná spotřeba 0,25 kg/m2:14,2848*0,25</t>
  </si>
  <si>
    <t>776590120</t>
  </si>
  <si>
    <t xml:space="preserve">Tmelení podkladu nášlapná plocha </t>
  </si>
  <si>
    <t>58581330</t>
  </si>
  <si>
    <t>Dvousložková samonivelační hmota rychle tuhnoucí pro pol. č. 776590120</t>
  </si>
  <si>
    <t>Spotřeba:</t>
  </si>
  <si>
    <t>0,1 kg/m2 pro jemné vrchní tmelení</t>
  </si>
  <si>
    <t>odhadovaná spotřeba 0,1 kg/m2:14,2848*0,1</t>
  </si>
  <si>
    <t>776590100</t>
  </si>
  <si>
    <t xml:space="preserve">Vysátí podkladu nášlap ploch podlah </t>
  </si>
  <si>
    <t>776220200</t>
  </si>
  <si>
    <t>Lepení podlah z PVC na podstupnice pouze lepení - PVC ve specifikaci</t>
  </si>
  <si>
    <t>28412285</t>
  </si>
  <si>
    <t>Podlahovina PVC dle PD  1500x2,0 mm pro pol. č. 776220200</t>
  </si>
  <si>
    <t>-heterogenní</t>
  </si>
  <si>
    <t>pro pol. č. 776220200:14,2848</t>
  </si>
  <si>
    <t>776411000</t>
  </si>
  <si>
    <t>Lepení podlahových soklíků pryžových barevných vč. dodávky lišt č. 1953</t>
  </si>
  <si>
    <t>rampa:2*5,58</t>
  </si>
  <si>
    <t>2*(0,5+0,45)</t>
  </si>
  <si>
    <t>776994121</t>
  </si>
  <si>
    <t xml:space="preserve">Svařování (lepení) povlakových podlah za studena </t>
  </si>
  <si>
    <t>4*2,56</t>
  </si>
  <si>
    <t>776981124</t>
  </si>
  <si>
    <t>D+M lišta nerezová podlahová krycí samolepicí nebo na hmoždinky, šířka 60 mm</t>
  </si>
  <si>
    <t>2*2,56</t>
  </si>
  <si>
    <t>998776201</t>
  </si>
  <si>
    <t xml:space="preserve">Přesun hmot pro podlahy povlakové, výšky do 6 m </t>
  </si>
  <si>
    <t>I profil č.160 plocha povrchu (m2/m):0,575</t>
  </si>
  <si>
    <t>(6*3,2+3,3+3,4+3,7+4,1+4,7+5,4+5,7+5,9+4,3+4*2,56)*0,57</t>
  </si>
  <si>
    <t>Univerzální sněhově bílá matná  barva k okamžitému použití do vnitřních prostor, odolná vůči otěru za sucha, vodouředitelná, vysoce paropropustná, rychleschnoucí, vhodná na SDK systém.</t>
  </si>
  <si>
    <t xml:space="preserve">Univerzální sněhově bílá matná  barva k okamžitému použití do vnitřních prostor, odolná vůči otěru za sucha, vodouředitelná, vysoce paropropustná, rychleschnoucí, vhodná na SDK systém </t>
  </si>
  <si>
    <t>2*((3,52*3,41)+(1,5+3,49)*3,63)+2*1,53*1,2</t>
  </si>
  <si>
    <t>(6,08*2,56)+(1,5*3,49)</t>
  </si>
  <si>
    <t>SO 04</t>
  </si>
  <si>
    <t>Vnější rampa a vstup</t>
  </si>
  <si>
    <t>SO 04 Vnější rampa a vstup</t>
  </si>
  <si>
    <t>113106231</t>
  </si>
  <si>
    <t xml:space="preserve">Rozebrání dlažeb ze zámkové dlažby v kamenivu </t>
  </si>
  <si>
    <t>chodník:2,88*4,0</t>
  </si>
  <si>
    <t>čistící rohož:1,5*1,0</t>
  </si>
  <si>
    <t>113201111</t>
  </si>
  <si>
    <t xml:space="preserve">Vytrhání obrub chodníkových ležatých </t>
  </si>
  <si>
    <t>chodník :2*5,0</t>
  </si>
  <si>
    <t>113107111</t>
  </si>
  <si>
    <t xml:space="preserve">Odstranění podkladu pl. 200 m2,kam.těžené tl.10 cm </t>
  </si>
  <si>
    <t>121101100</t>
  </si>
  <si>
    <t xml:space="preserve">Sejmutí ornice, pl. do 400 m2, přemístění do 50 m </t>
  </si>
  <si>
    <t>chodník :2*5,0*0,5*0,2</t>
  </si>
  <si>
    <t>obrubník:2*1,0*0,3*0,3</t>
  </si>
  <si>
    <t>palisády:2*4,0*(0,3*0,6)</t>
  </si>
  <si>
    <t>opatření kabel. NN:4,85*0,3*0,5</t>
  </si>
  <si>
    <t>patky pod:6*(3,14*0,15*0,15)*0,4</t>
  </si>
  <si>
    <t>patky nad:6*(0,25*0,25)*0,5</t>
  </si>
  <si>
    <t>čistící rohož:1,5*1,0*0,1</t>
  </si>
  <si>
    <t>182001121</t>
  </si>
  <si>
    <t>Plošná úprava terénu, nerovnosti do 15 cm v rovině zarovnání o okapového chodníku</t>
  </si>
  <si>
    <t>2*5,0*0,5</t>
  </si>
  <si>
    <t>180402111</t>
  </si>
  <si>
    <t xml:space="preserve">Založení trávníku parkového výsevem v rovině </t>
  </si>
  <si>
    <t>00572400</t>
  </si>
  <si>
    <t>Směs travní parková I. běžná zátěž PROFI</t>
  </si>
  <si>
    <t>5,0*0,025</t>
  </si>
  <si>
    <t>Základy a zvláštní zakládání</t>
  </si>
  <si>
    <t>2 Základy a zvláštní zakládání</t>
  </si>
  <si>
    <t>212753114</t>
  </si>
  <si>
    <t xml:space="preserve">Montáž ohebné trubky do rýhy DN 100,bez lože </t>
  </si>
  <si>
    <t>opatření kabel. NN:4,85</t>
  </si>
  <si>
    <t>3457114705</t>
  </si>
  <si>
    <t>Trubka kabelová chránička 110</t>
  </si>
  <si>
    <t>175101101</t>
  </si>
  <si>
    <t xml:space="preserve">Obsyp potrubí bez prohození sypaniny </t>
  </si>
  <si>
    <t>opatření kabel. NN:4,85*0,3*0,3</t>
  </si>
  <si>
    <t>patky pod:6*(3,14*0,3)*0,4</t>
  </si>
  <si>
    <t>289970111</t>
  </si>
  <si>
    <t xml:space="preserve">Vrstva geotextilie Geofiltex 300g/m2 </t>
  </si>
  <si>
    <t>311351105</t>
  </si>
  <si>
    <t>Bednění nadzákladových zdí oboustranné - zřízení pohledové provedení</t>
  </si>
  <si>
    <t>patky nad:6*(4*0,25)*0,5</t>
  </si>
  <si>
    <t>311351106</t>
  </si>
  <si>
    <t xml:space="preserve">Bednění nadzákladových zdí oboustranné-odstranění </t>
  </si>
  <si>
    <t>311311912</t>
  </si>
  <si>
    <t>Beton nadzákladových zdí prostý C 20/25  (B 25) pohledové provedení</t>
  </si>
  <si>
    <t>338920011</t>
  </si>
  <si>
    <t xml:space="preserve">Osazení betonové palisády, š. do 11 cm, dl. 60 cm </t>
  </si>
  <si>
    <t>59228408</t>
  </si>
  <si>
    <t>Palisáda přírodní  11x11x60 cm</t>
  </si>
  <si>
    <t>V položce je zahrnutý prořez materiálu 1%, zhotovitel je povinen případný větší prořez zohlednit do jednotkové ceny.</t>
  </si>
  <si>
    <t>8,0/0,11*1,01</t>
  </si>
  <si>
    <t>457311116</t>
  </si>
  <si>
    <t xml:space="preserve">Vyrovnávací beton výplňový nebo spádový C20/25 </t>
  </si>
  <si>
    <t>čistící rohož:1,5*1,0*0,08</t>
  </si>
  <si>
    <t>420361223</t>
  </si>
  <si>
    <t>Vyztuz vod konstr-svar site vč. sitě 150/150/6</t>
  </si>
  <si>
    <t>3,03*1,5*1,0/1000</t>
  </si>
  <si>
    <t>5</t>
  </si>
  <si>
    <t>Komunikace</t>
  </si>
  <si>
    <t>5 Komunikace</t>
  </si>
  <si>
    <t>464541111</t>
  </si>
  <si>
    <t xml:space="preserve">Pohoz ze štěrkodrti zrnění 0-63 mm, spádová vrstva </t>
  </si>
  <si>
    <t>(0+0,12/2)*2,88*4</t>
  </si>
  <si>
    <t>564752111</t>
  </si>
  <si>
    <t xml:space="preserve">Podklad z kam.drceného 16-32 s výplň.kamen. 15 cm </t>
  </si>
  <si>
    <t>rampa:2,88*4,0</t>
  </si>
  <si>
    <t>596215020</t>
  </si>
  <si>
    <t xml:space="preserve">Kladení zámkové dlažby tl. 6 cm do drtě tl. 4 cm </t>
  </si>
  <si>
    <t>V položce jsou zakalkulovány i náklady na dodání hmot pro lože a na dodání materiálu na výplň spár. V položce nejsou zakalkulovány náklady na dodání zámkové dlažby, která se oceňuje ve specifikaci, ztratné se doporučuje ve výši 1%.</t>
  </si>
  <si>
    <t>obvod čistící rohož:2*(1,5+1,0)*0,15</t>
  </si>
  <si>
    <t>59245020</t>
  </si>
  <si>
    <t>Dlažba zámková H-PROFIL 20x16,5x6 cm přírodní</t>
  </si>
  <si>
    <t>rampa:2,88*4,0*1,01</t>
  </si>
  <si>
    <t>obvod čistící rohož:2*(1,5+1,0)*0,15*1,01</t>
  </si>
  <si>
    <t>916561111</t>
  </si>
  <si>
    <t>Osazení záhon.obrubníků do lože z C20/25 s opěrou včetně obrubníku 60/5/25 cm</t>
  </si>
  <si>
    <t>2*1,0</t>
  </si>
  <si>
    <t>vnitřní výplň :2*(2*2,4+1,76)*(0,29+0,3)</t>
  </si>
  <si>
    <t>vnější výplň:(2*3,14+1,76)*0,65</t>
  </si>
  <si>
    <t>Začištění omítek kolem výplní bude omítkou a lištou PVC a to v místech po vybourání a osazneí nových výplní otvorů</t>
  </si>
  <si>
    <t>vnitřní výplň :2*(2*2,4+1,76)</t>
  </si>
  <si>
    <t>vnější výplň:2*3,14+1,76</t>
  </si>
  <si>
    <t>vnější výplň:3,14*1,76</t>
  </si>
  <si>
    <t>vnější výplň:(2*3,14+1,76)*0,18</t>
  </si>
  <si>
    <t>nadezdívky:2*(0,6+0,16+0,46)*2,7</t>
  </si>
  <si>
    <t>622422111</t>
  </si>
  <si>
    <t>Oprava vnějších omítek bet. ploch, do 10 % reprofilační maltou</t>
  </si>
  <si>
    <t>Omítka stěn dekorativ. marmolit střednězrnná barev dle stávaj. provedení (vodrovné i svislé plochy)</t>
  </si>
  <si>
    <t>Omítka stěn dekorativ. marmolit střednězrnná, na bázi akrylátových pryskyřic, vč. podkladního nátěru např.  G700. Spotřeba 6 kg/m2.</t>
  </si>
  <si>
    <t xml:space="preserve">KZS lišta roh PVC+tkanina 10x10mm </t>
  </si>
  <si>
    <t>nadezdívky:2*(0,6+0,16+0,46+2*2,7)</t>
  </si>
  <si>
    <t>2*2,88</t>
  </si>
  <si>
    <t>968071126</t>
  </si>
  <si>
    <t xml:space="preserve">Vyvěšení, zavěšení kovových křídel dveří nad 2 m2 </t>
  </si>
  <si>
    <t>968072456</t>
  </si>
  <si>
    <t xml:space="preserve">Vybourání kovových dveřních zárubní pl. nad 2 m2 </t>
  </si>
  <si>
    <t>vnitřní výplň :2,4*1,76</t>
  </si>
  <si>
    <t>965042121</t>
  </si>
  <si>
    <t xml:space="preserve">Bourání mazanin betonových tl. 10 cm, pl. 1 m2 </t>
  </si>
  <si>
    <t>rohož čis.:0,8*0,4*0,1</t>
  </si>
  <si>
    <t>965049111</t>
  </si>
  <si>
    <t xml:space="preserve">Příplatek, bourání mazanin se svař. síťí tl. 10 cm </t>
  </si>
  <si>
    <t>711212106</t>
  </si>
  <si>
    <t xml:space="preserve">Penetrace velmi savých podkladů 0,35 l/m2 </t>
  </si>
  <si>
    <t>24551502</t>
  </si>
  <si>
    <t>epoxidová penetrace na beton</t>
  </si>
  <si>
    <t>čistící rohož:1,5*1,0*0,35</t>
  </si>
  <si>
    <t>711212122</t>
  </si>
  <si>
    <t xml:space="preserve">Stěrka hydroizolační vodotěsná </t>
  </si>
  <si>
    <t>čistící rohož:2*1,5*1,0</t>
  </si>
  <si>
    <t>24551522</t>
  </si>
  <si>
    <t>vodotěsny povlak na beton odolný UV elastický, jednosložkový</t>
  </si>
  <si>
    <t>čistící rohož:2*1,5*1,0*0,6</t>
  </si>
  <si>
    <t>vnější výplň:2*(2*3,14+1,76)</t>
  </si>
  <si>
    <t>767616111</t>
  </si>
  <si>
    <t xml:space="preserve">Montáž oken z Al - profilů </t>
  </si>
  <si>
    <t>61100001.A</t>
  </si>
  <si>
    <t>Portál z vícekomorových AL profilů,  RAL, Ud=1,7</t>
  </si>
  <si>
    <t>Portál z vícekomorových AL profilů,  RAL, Ud=1,2</t>
  </si>
  <si>
    <t>767531111</t>
  </si>
  <si>
    <t>D+M zabudované čistící zóny dle PD 1500/1000 mm ze svařovaného podlahového roštu, FeZn</t>
  </si>
  <si>
    <t>767531121</t>
  </si>
  <si>
    <t>Osazení zapuštěný rám L profil 60/35/3 pro zabudovanou čistící zónu</t>
  </si>
  <si>
    <t>čistící rohož:2*(1,5+1,0)</t>
  </si>
  <si>
    <t>minirampa:45</t>
  </si>
  <si>
    <t>rohož čis.:27</t>
  </si>
  <si>
    <t>55381108.A</t>
  </si>
  <si>
    <t>Vložená čistící zóna dle PD - tl. 22 mm</t>
  </si>
  <si>
    <t>767161240</t>
  </si>
  <si>
    <t xml:space="preserve">Montáž zábradlí z trubek nerez konstr. nad 45 kg </t>
  </si>
  <si>
    <t>nerez zábradlí dle PD:2*(6,2+2*5,1+2*0,87)</t>
  </si>
  <si>
    <t>12730111</t>
  </si>
  <si>
    <t>979082111</t>
  </si>
  <si>
    <t xml:space="preserve">Vnitrostaveništní doprava suti do 10 m </t>
  </si>
  <si>
    <t>M46</t>
  </si>
  <si>
    <t>Zemní práce při montážích</t>
  </si>
  <si>
    <t>M46 Zemní práce při montážích</t>
  </si>
  <si>
    <t>460510271</t>
  </si>
  <si>
    <t>D+M žlabu kabel. dle podmínek ČEZ, rovná část vč. dodávky žlabu a víka na stávající vedení NN</t>
  </si>
  <si>
    <t>SO 05</t>
  </si>
  <si>
    <t>WC pro imobilní ve 3.NP</t>
  </si>
  <si>
    <t>SO 05 WC pro imobilní ve 3.NP</t>
  </si>
  <si>
    <t>317944311</t>
  </si>
  <si>
    <t>Válcované nosníky do č.12 osazené do otvorů včetně dodávky profilu 2xL 30/30/3</t>
  </si>
  <si>
    <t>2*1,0*0,0014</t>
  </si>
  <si>
    <t>342248109</t>
  </si>
  <si>
    <t xml:space="preserve">Příčky na MVC 5, tl. 80 mm </t>
  </si>
  <si>
    <t>1,21*2,25-(0,8*2,05)</t>
  </si>
  <si>
    <t>rozvody kanalizace:5,0</t>
  </si>
  <si>
    <t>rozvody S/T vody:11,0</t>
  </si>
  <si>
    <t>vnější plocha kabinky nad obkladem:1,21*0,75</t>
  </si>
  <si>
    <t>vnitřní plocha kabinky nad obkladem:1,21*0,25</t>
  </si>
  <si>
    <t>vnější plocha kabinky pod obkladem:1,21*1,5</t>
  </si>
  <si>
    <t>vnitřní plocha kabinky pod obkladem:1,21*2,0</t>
  </si>
  <si>
    <t>okno:(2*2,36+1,36)*0,65</t>
  </si>
  <si>
    <t>uvnitř kabinky :2*1,89+2*2,8-0,8-1,36</t>
  </si>
  <si>
    <t>2*0,65</t>
  </si>
  <si>
    <t>vně. kabinky:3*(2*0,5+0,8)</t>
  </si>
  <si>
    <t>ostatní:0,85</t>
  </si>
  <si>
    <t>pro napojení S/T vody:0,85*0,4</t>
  </si>
  <si>
    <t>obvod v. 200 cm:2*(1,89+2,8)*2,0</t>
  </si>
  <si>
    <t>ostění v 125 cm:2*0,65*1,25</t>
  </si>
  <si>
    <t>po odstranění stávaj. dlažby:1,89*2,8</t>
  </si>
  <si>
    <t>642942111</t>
  </si>
  <si>
    <t xml:space="preserve">Osazení zárubní dveřních ocelových, pl. do 2,5 m2 </t>
  </si>
  <si>
    <t>553310732</t>
  </si>
  <si>
    <t>Zárubeň ocelová 100, 800x1970 L, P pro pol. č. 642942111</t>
  </si>
  <si>
    <t xml:space="preserve">Univerzální zárubeň je určena jak pro přímé zazdívání do blokového zdiva systémů , tak do klasického zdiva. Zdicí kotvy se dodávají podle druhu zdiva, do kerého je zárubeň určena. Podlahové zapuštění je standardně 30mm. Součástí dodávky je TPE-těsnění a dva nebo tři dveřní závěsy V-8100 (dle typu zárubně). </t>
  </si>
  <si>
    <t xml:space="preserve">Ocelová zárubeň yrobená z žárově pozinkovaného plechu síly 1,5 mm (vyrobený dle EN 10143 / DIN EN 10142). Zárubeň s polodrážkou pro TPE – těsnění a třemi závěsovými kapsami V 8100. Otvory pro střelku a západku vyrobeny dle ČSN 74 6501 s přivařenými krytkami. Na zárubni je vylisována nivelizační značka (ve výšce 1.000 mm od čisté podlahy) a značka podlahového zapuštění ve výšce 30 mm od spodku zárubně. </t>
  </si>
  <si>
    <t>(0,89+1,59+1,0)*2,25-(0,6*2,05)*2</t>
  </si>
  <si>
    <t>podlaha WC kabinky:1,89*2,8</t>
  </si>
  <si>
    <t>založ. příčky:1,21*0,1</t>
  </si>
  <si>
    <t>příčky v. 150 cm:((0,89+1,59+1,0)-(0,6*2))*1,5</t>
  </si>
  <si>
    <t>obvod v. 150 cm:(1,89+2,8+2,8)*1,5</t>
  </si>
  <si>
    <t>ostění v 60 cm:2*0,65*0,6</t>
  </si>
  <si>
    <t>973031812</t>
  </si>
  <si>
    <t xml:space="preserve">Vysekání kapes pro zavázání polopříček tl. 10 cm </t>
  </si>
  <si>
    <t>2*2,25</t>
  </si>
  <si>
    <t>998011002</t>
  </si>
  <si>
    <t xml:space="preserve">Přesun hmot pro budovy zděné výšky do 12 m </t>
  </si>
  <si>
    <t>998721202</t>
  </si>
  <si>
    <t xml:space="preserve">Přesun hmot pro vnitřní kanalizaci, výšky do 12 m </t>
  </si>
  <si>
    <t>rozvody S/T vody umyvadlo:2*11,0</t>
  </si>
  <si>
    <t>rozvody S vody umyvadlo:11,0</t>
  </si>
  <si>
    <t>rozvody T vody umyvadlo:11,0</t>
  </si>
  <si>
    <t>998722202</t>
  </si>
  <si>
    <t xml:space="preserve">Přesun hmot pro vnitřní vodovod, výšky do 12 m </t>
  </si>
  <si>
    <t>725210821</t>
  </si>
  <si>
    <t xml:space="preserve">Demontáž umyvadel bez výtokových armatur </t>
  </si>
  <si>
    <t>725820801</t>
  </si>
  <si>
    <t>Demontáž baterie nástěnné do G 3/4 vč. zaslepení</t>
  </si>
  <si>
    <t>725860812</t>
  </si>
  <si>
    <t>Demontáž uzávěrek zápachových umyvadel vč. zaslepení</t>
  </si>
  <si>
    <t>725017331</t>
  </si>
  <si>
    <t xml:space="preserve">D+M umývátko na šrouby 45 x 36 cm, bílé </t>
  </si>
  <si>
    <t>998725202</t>
  </si>
  <si>
    <t xml:space="preserve">Přesun hmot pro zařizovací předměty, výšky do 12 m </t>
  </si>
  <si>
    <t>0,6*0,8</t>
  </si>
  <si>
    <t>735156446</t>
  </si>
  <si>
    <t>D+M otop. tělesa panel. 20  554/ 1000, vč. konzol ventilu s termohlavicí a uzav. šroubením</t>
  </si>
  <si>
    <t>998735202</t>
  </si>
  <si>
    <t xml:space="preserve">Přesun hmot pro otopná tělesa, výšky do 12 m </t>
  </si>
  <si>
    <t>1,89*(1,4+0,2)</t>
  </si>
  <si>
    <t>998764202</t>
  </si>
  <si>
    <t xml:space="preserve">Přesun hmot pro klempířské konstr., výšky do 12 m </t>
  </si>
  <si>
    <t>obvod okna:2*(2,36+1,36)*2</t>
  </si>
  <si>
    <t>998766202</t>
  </si>
  <si>
    <t xml:space="preserve">Přesun hmot pro truhlářské konstr., výšky do 12 m </t>
  </si>
  <si>
    <t>998767202</t>
  </si>
  <si>
    <t xml:space="preserve">Přesun hmot pro zámečnické konstr., výšky do 12 m </t>
  </si>
  <si>
    <t>podlaha WC kabinky:1,89*2,6</t>
  </si>
  <si>
    <t>odhadovaná spotřeba 0,25 kg/m2:5,004*0,25</t>
  </si>
  <si>
    <t>odhadovaná spotřeba 1,7 kg/m2/1 mm (5mm):5,004*1,7*5</t>
  </si>
  <si>
    <t>vodorovné kouty:1,89*2+2,8*2+1,2+0,85</t>
  </si>
  <si>
    <t>orientační spotřeba 5 kg/m2:5,004*5</t>
  </si>
  <si>
    <t>998771202</t>
  </si>
  <si>
    <t xml:space="preserve">Přesun hmot pro podlahy z dlaždic, výšky do 12 m </t>
  </si>
  <si>
    <t>ukončení:1,89*2+(2,8*2-0,8-1,36)+1,2-0,8+0,85</t>
  </si>
  <si>
    <t>rohy:1,89+1,25*2+1,36</t>
  </si>
  <si>
    <t>výšky 1,5m:(1,2-0,8+0,85)*1,5</t>
  </si>
  <si>
    <t>výšky 2,0m:2*(2,8+1,89)*2,0+1,89*0,2</t>
  </si>
  <si>
    <t>ostění:(2*1,25+1,36)*0,65</t>
  </si>
  <si>
    <t>vodorovné kouty:1,89+0,65*2+0,2*2</t>
  </si>
  <si>
    <t>svislé kouty:2,0*4+1,5*8</t>
  </si>
  <si>
    <t>orientační spotřeba 5 kg/m2:20,562*5</t>
  </si>
  <si>
    <t>998781202</t>
  </si>
  <si>
    <t xml:space="preserve">Přesun hmot pro obklady keramické, výšky do 12 m </t>
  </si>
  <si>
    <t>překlad L 30/30/3:2*1,0*(4*0,03)</t>
  </si>
  <si>
    <t>oc. zárubně:2*(0,8*2,05)*0,2</t>
  </si>
  <si>
    <t>Univerzální sněhově bílá matná  barva k okamžitému použití do vnitřních prostor, odolná vůči otěru za sucha, vodouředitelná, vysoce paropropustná, rychleschnoucí.</t>
  </si>
  <si>
    <t>wc:(2*1,8+2,8)*(3,6-1,5)</t>
  </si>
  <si>
    <t>(2*1,89+2,8)*(3,6-2)</t>
  </si>
  <si>
    <t>polopříčky:4*1,5+2*1,8*(2,25-1,5)</t>
  </si>
  <si>
    <t>předsíňka:2*(2,78*2,41)*(3,6-1,5)</t>
  </si>
  <si>
    <t>3,78*2,8+2,78*2,41</t>
  </si>
  <si>
    <t>ACTIV Projekce, s.r.o.</t>
  </si>
  <si>
    <t>Město Turnov</t>
  </si>
  <si>
    <t>Kontrolní položkový rozpočet stavby</t>
  </si>
  <si>
    <t>Antonína Dvořáka 335</t>
  </si>
  <si>
    <t xml:space="preserve">511 22 Turnov </t>
  </si>
  <si>
    <t>002 76 227</t>
  </si>
  <si>
    <t>Zábradlí tr. nerez bezešvá 42,4 x 2,0 brus 320</t>
  </si>
  <si>
    <t xml:space="preserve">Ocelová zárubeň vyrobená z žárově pozinkovaného plechu síly 1,5 mm (vyrobený dle EN 10143 / DIN EN 10142). Zárubeň s polodrážkou pro TPE – těsnění a třemi závěsovými kapsami V 8100. Otvory pro střelku a západku vyrobeny dle ČSN 74 6501 s přivařenými krytkami. Na zárubni je vylisována nivelizační značka (ve výšce 1.000 mm od čisté podlahy) a značka podlahového zapuštění ve výšce 30 mm od spodku zárubně. </t>
  </si>
  <si>
    <t>Ostatní (Rezerva rozpočtu)</t>
  </si>
  <si>
    <t>Ostatní</t>
  </si>
  <si>
    <t xml:space="preserve">Zhotovitel je povinen provést na svůj náklad a své nebezpečí veškeré práce a dodávky, které jsou v projektové dokumentaci obsaženy, bez ohledu na to, zda jsou  obsaženy v textové a nebo ve výkresové části, jakož i práce, které v dokumentaci sice obsaženy nejsou, ale které jsou nezbytné pro provedení díla a jeho řádné fungování. Je v zájmu zhotovitele jako odborné firmy se řádně seznámit s projektovou dokumentací a pečlivě ji překontroloval a uvažovat s tím, že investor nebude brát zřetel na požadavky a námitky zhotovitele vyplývající z vad, nedostatečného či chybného popisu díla v projektové dokumentaci.
Je-li v technických specifikacích, projektové dokumentaci či výkazu výměr uveden odkaz na konkrétní výrobek, materiál, technologii příp. na obchodní firmu, má se za to, že se jedná o vymezení minimálních požadovaných standardů výrobku, technologie či materiálu. V tomto případě je uchazeč oprávněn v nabídce uvést i jiné, kvalitativně a technicky obdobné nebo lepší řešení, které splňuje minimálně požadované standardy a odpovídá uvedeným parametrům.
Položkový rozpočet je zpracován na podkladě projektové dokumentace pro provádění stavby. 
Nedílnou součástí tohoto položkového rozpočtu je projektová dokumentace pro provádění stavby. </t>
  </si>
  <si>
    <t>V případě VRN se jedná o zcela volné položky a uchazeč nacení VRN dle svého uvážení. Je věcí uchazečů, jak vysoké sazby si pro VRN určí a zda je vůbec budou uvádět. Nicméně související náklady budou zahrnuty v celkové ceně díla.</t>
  </si>
</sst>
</file>

<file path=xl/styles.xml><?xml version="1.0" encoding="utf-8"?>
<styleSheet xmlns="http://schemas.openxmlformats.org/spreadsheetml/2006/main">
  <numFmts count="5">
    <numFmt numFmtId="164" formatCode="0.0%"/>
    <numFmt numFmtId="165" formatCode="0.0"/>
    <numFmt numFmtId="166" formatCode="dd/mm/yy"/>
    <numFmt numFmtId="167" formatCode="#,##0\ &quot;Kč&quot;"/>
    <numFmt numFmtId="168" formatCode="0.00000"/>
  </numFmts>
  <fonts count="22">
    <font>
      <sz val="10"/>
      <name val="Arial CE"/>
      <charset val="238"/>
    </font>
    <font>
      <sz val="10"/>
      <name val="Arial"/>
      <family val="2"/>
      <charset val="238"/>
    </font>
    <font>
      <b/>
      <sz val="14"/>
      <name val="Arial"/>
      <family val="2"/>
      <charset val="238"/>
    </font>
    <font>
      <sz val="9"/>
      <name val="Arial"/>
      <family val="2"/>
      <charset val="238"/>
    </font>
    <font>
      <b/>
      <sz val="9"/>
      <name val="Arial"/>
      <family val="2"/>
      <charset val="238"/>
    </font>
    <font>
      <sz val="12"/>
      <name val="Arial"/>
      <family val="2"/>
      <charset val="238"/>
    </font>
    <font>
      <b/>
      <sz val="12"/>
      <name val="Arial"/>
      <family val="2"/>
      <charset val="238"/>
    </font>
    <font>
      <b/>
      <sz val="10"/>
      <name val="Arial"/>
      <family val="2"/>
      <charset val="238"/>
    </font>
    <font>
      <sz val="8"/>
      <name val="Arial"/>
      <family val="2"/>
      <charset val="238"/>
    </font>
    <font>
      <sz val="10"/>
      <name val="Arial CE"/>
    </font>
    <font>
      <b/>
      <u/>
      <sz val="12"/>
      <name val="Arial"/>
      <family val="2"/>
      <charset val="238"/>
    </font>
    <font>
      <b/>
      <u/>
      <sz val="10"/>
      <name val="Arial"/>
      <family val="2"/>
      <charset val="238"/>
    </font>
    <font>
      <u/>
      <sz val="10"/>
      <name val="Arial"/>
      <family val="2"/>
      <charset val="238"/>
    </font>
    <font>
      <sz val="10"/>
      <color indexed="9"/>
      <name val="Arial"/>
      <family val="2"/>
      <charset val="238"/>
    </font>
    <font>
      <sz val="8"/>
      <color indexed="17"/>
      <name val="Arial"/>
      <family val="2"/>
      <charset val="238"/>
    </font>
    <font>
      <sz val="10"/>
      <color indexed="17"/>
      <name val="Arial"/>
      <family val="2"/>
      <charset val="238"/>
    </font>
    <font>
      <sz val="8"/>
      <color indexed="9"/>
      <name val="Arial"/>
      <family val="2"/>
      <charset val="238"/>
    </font>
    <font>
      <sz val="8"/>
      <color indexed="12"/>
      <name val="Arial"/>
      <family val="2"/>
      <charset val="238"/>
    </font>
    <font>
      <sz val="10"/>
      <color indexed="12"/>
      <name val="Arial"/>
      <family val="2"/>
      <charset val="238"/>
    </font>
    <font>
      <b/>
      <i/>
      <sz val="10"/>
      <name val="Arial"/>
      <family val="2"/>
      <charset val="238"/>
    </font>
    <font>
      <i/>
      <sz val="8"/>
      <name val="Arial"/>
      <family val="2"/>
      <charset val="238"/>
    </font>
    <font>
      <i/>
      <sz val="9"/>
      <name val="Arial"/>
      <family val="2"/>
      <charset val="238"/>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3"/>
        <bgColor indexed="64"/>
      </patternFill>
    </fill>
    <fill>
      <patternFill patternType="solid">
        <fgColor indexed="9"/>
        <bgColor indexed="40"/>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s>
  <cellStyleXfs count="2">
    <xf numFmtId="0" fontId="0" fillId="0" borderId="0"/>
    <xf numFmtId="0" fontId="9" fillId="0" borderId="0"/>
  </cellStyleXfs>
  <cellXfs count="330">
    <xf numFmtId="0" fontId="0" fillId="0" borderId="0" xfId="0"/>
    <xf numFmtId="0" fontId="1" fillId="0" borderId="0" xfId="0" applyFont="1"/>
    <xf numFmtId="0" fontId="1" fillId="0" borderId="0" xfId="0" applyFont="1" applyAlignment="1"/>
    <xf numFmtId="0" fontId="2" fillId="0" borderId="0" xfId="0" applyFont="1"/>
    <xf numFmtId="0" fontId="2" fillId="0" borderId="0" xfId="0" applyFont="1" applyAlignment="1">
      <alignment horizontal="left"/>
    </xf>
    <xf numFmtId="0" fontId="2" fillId="0" borderId="0" xfId="0" applyFont="1" applyAlignment="1">
      <alignment horizontal="righ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1" fillId="0" borderId="0" xfId="0" applyNumberFormat="1" applyFont="1"/>
    <xf numFmtId="0" fontId="5" fillId="0" borderId="0" xfId="0" applyFont="1" applyAlignment="1">
      <alignment horizontal="right"/>
    </xf>
    <xf numFmtId="49" fontId="6" fillId="0" borderId="0" xfId="0" applyNumberFormat="1" applyFont="1" applyAlignment="1">
      <alignment horizontal="left"/>
    </xf>
    <xf numFmtId="0" fontId="6" fillId="0" borderId="0" xfId="0" applyFont="1" applyAlignment="1">
      <alignment horizontal="left"/>
    </xf>
    <xf numFmtId="0" fontId="7" fillId="0" borderId="0" xfId="0" applyFont="1"/>
    <xf numFmtId="0" fontId="7" fillId="0" borderId="0" xfId="0" applyFont="1" applyAlignment="1"/>
    <xf numFmtId="0" fontId="7" fillId="0" borderId="0" xfId="0" applyFont="1" applyAlignment="1">
      <alignment horizontal="right"/>
    </xf>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2" borderId="1" xfId="0" applyFont="1" applyFill="1" applyBorder="1" applyAlignment="1">
      <alignment wrapText="1"/>
    </xf>
    <xf numFmtId="0" fontId="4" fillId="2" borderId="2" xfId="0" applyFont="1" applyFill="1" applyBorder="1" applyAlignment="1">
      <alignment wrapText="1"/>
    </xf>
    <xf numFmtId="0" fontId="4" fillId="2" borderId="3" xfId="0" applyFont="1" applyFill="1" applyBorder="1" applyAlignment="1">
      <alignment wrapText="1"/>
    </xf>
    <xf numFmtId="0" fontId="4" fillId="2" borderId="1" xfId="0" applyFont="1" applyFill="1" applyBorder="1" applyAlignment="1">
      <alignment horizontal="right" wrapText="1"/>
    </xf>
    <xf numFmtId="0" fontId="1" fillId="2" borderId="2" xfId="0" applyFont="1" applyFill="1" applyBorder="1" applyAlignment="1"/>
    <xf numFmtId="0" fontId="4" fillId="2" borderId="2" xfId="0" applyFont="1" applyFill="1" applyBorder="1" applyAlignment="1">
      <alignment horizontal="right" wrapText="1"/>
    </xf>
    <xf numFmtId="0" fontId="4" fillId="2" borderId="3" xfId="0" applyFont="1" applyFill="1" applyBorder="1" applyAlignment="1">
      <alignment horizontal="right" vertical="center"/>
    </xf>
    <xf numFmtId="0" fontId="4" fillId="3" borderId="0" xfId="0" applyFont="1" applyFill="1" applyBorder="1" applyAlignment="1">
      <alignment horizontal="right" wrapText="1"/>
    </xf>
    <xf numFmtId="0" fontId="1" fillId="0" borderId="4" xfId="0" applyFont="1" applyBorder="1" applyAlignment="1">
      <alignment vertical="center"/>
    </xf>
    <xf numFmtId="0" fontId="1" fillId="0" borderId="0" xfId="0" applyFont="1" applyBorder="1" applyAlignment="1">
      <alignment vertical="center"/>
    </xf>
    <xf numFmtId="1" fontId="1" fillId="0" borderId="0" xfId="0" applyNumberFormat="1" applyFont="1" applyBorder="1" applyAlignment="1">
      <alignment horizontal="right" vertical="center"/>
    </xf>
    <xf numFmtId="0" fontId="1" fillId="0" borderId="5" xfId="0" applyFont="1" applyBorder="1" applyAlignment="1">
      <alignment vertical="center"/>
    </xf>
    <xf numFmtId="4" fontId="1" fillId="0" borderId="6" xfId="0" applyNumberFormat="1" applyFont="1" applyBorder="1" applyAlignment="1">
      <alignment horizontal="right" vertical="center"/>
    </xf>
    <xf numFmtId="4" fontId="1" fillId="0" borderId="7" xfId="0" applyNumberFormat="1" applyFont="1" applyBorder="1" applyAlignment="1">
      <alignment horizontal="right" vertical="center"/>
    </xf>
    <xf numFmtId="4" fontId="1" fillId="3" borderId="0" xfId="0" applyNumberFormat="1" applyFont="1" applyFill="1" applyBorder="1" applyAlignment="1">
      <alignment vertical="center"/>
    </xf>
    <xf numFmtId="4" fontId="1" fillId="0" borderId="4" xfId="0" applyNumberFormat="1" applyFont="1" applyBorder="1" applyAlignment="1">
      <alignment horizontal="right" vertical="center"/>
    </xf>
    <xf numFmtId="4" fontId="1" fillId="0" borderId="0" xfId="0" applyNumberFormat="1" applyFont="1" applyBorder="1" applyAlignment="1">
      <alignment horizontal="right" vertical="center"/>
    </xf>
    <xf numFmtId="4" fontId="1" fillId="0" borderId="9" xfId="0" applyNumberFormat="1" applyFont="1" applyBorder="1" applyAlignment="1">
      <alignment horizontal="right" vertical="center"/>
    </xf>
    <xf numFmtId="4" fontId="1" fillId="0" borderId="10" xfId="0" applyNumberFormat="1" applyFont="1" applyBorder="1" applyAlignment="1">
      <alignment horizontal="right" vertical="center"/>
    </xf>
    <xf numFmtId="0" fontId="6" fillId="4" borderId="1" xfId="0" applyFont="1" applyFill="1" applyBorder="1" applyAlignment="1">
      <alignment vertical="center"/>
    </xf>
    <xf numFmtId="0" fontId="7" fillId="4" borderId="2" xfId="0" applyFont="1" applyFill="1" applyBorder="1" applyAlignment="1">
      <alignment vertical="center"/>
    </xf>
    <xf numFmtId="0" fontId="1" fillId="4" borderId="2" xfId="0" applyFont="1" applyFill="1" applyBorder="1" applyAlignment="1">
      <alignment vertical="center"/>
    </xf>
    <xf numFmtId="4" fontId="6" fillId="4" borderId="12" xfId="0" applyNumberFormat="1" applyFont="1" applyFill="1" applyBorder="1" applyAlignment="1">
      <alignment horizontal="right" vertical="center"/>
    </xf>
    <xf numFmtId="4" fontId="6" fillId="4" borderId="13" xfId="0" applyNumberFormat="1" applyFont="1" applyFill="1" applyBorder="1" applyAlignment="1">
      <alignment horizontal="right" vertical="center"/>
    </xf>
    <xf numFmtId="4" fontId="7" fillId="3" borderId="0" xfId="0" applyNumberFormat="1" applyFont="1" applyFill="1" applyBorder="1" applyAlignment="1">
      <alignment vertical="center"/>
    </xf>
    <xf numFmtId="0" fontId="2" fillId="0" borderId="0" xfId="0" applyFont="1" applyAlignment="1">
      <alignment horizontal="center"/>
    </xf>
    <xf numFmtId="4" fontId="1" fillId="0" borderId="0" xfId="0" applyNumberFormat="1" applyFont="1"/>
    <xf numFmtId="0" fontId="4" fillId="2" borderId="1" xfId="0" applyFont="1" applyFill="1" applyBorder="1" applyAlignment="1">
      <alignment vertical="center"/>
    </xf>
    <xf numFmtId="0" fontId="7" fillId="2" borderId="2" xfId="0" applyFont="1" applyFill="1" applyBorder="1" applyAlignment="1">
      <alignment vertical="center"/>
    </xf>
    <xf numFmtId="0" fontId="7" fillId="2" borderId="3" xfId="0" applyFont="1" applyFill="1" applyBorder="1" applyAlignment="1">
      <alignment vertical="center" wrapText="1"/>
    </xf>
    <xf numFmtId="0" fontId="7" fillId="2" borderId="15" xfId="0" applyFont="1" applyFill="1" applyBorder="1" applyAlignment="1">
      <alignment horizontal="center" vertical="center" wrapText="1"/>
    </xf>
    <xf numFmtId="0" fontId="7" fillId="2" borderId="3" xfId="0" applyFont="1" applyFill="1" applyBorder="1" applyAlignment="1">
      <alignment horizontal="center" vertical="center" wrapText="1"/>
    </xf>
    <xf numFmtId="49" fontId="3" fillId="0" borderId="6" xfId="0" applyNumberFormat="1" applyFont="1" applyBorder="1" applyAlignment="1">
      <alignment horizontal="left"/>
    </xf>
    <xf numFmtId="0" fontId="3" fillId="0" borderId="7" xfId="0" applyFont="1" applyBorder="1" applyAlignment="1">
      <alignment horizontal="left"/>
    </xf>
    <xf numFmtId="0" fontId="3" fillId="0" borderId="7" xfId="0" applyFont="1" applyBorder="1"/>
    <xf numFmtId="164" fontId="3" fillId="0" borderId="8" xfId="0" applyNumberFormat="1" applyFont="1" applyBorder="1"/>
    <xf numFmtId="3" fontId="4" fillId="0" borderId="16" xfId="0" applyNumberFormat="1" applyFont="1" applyBorder="1" applyAlignment="1">
      <alignment horizontal="right"/>
    </xf>
    <xf numFmtId="3" fontId="3" fillId="0" borderId="8" xfId="0" applyNumberFormat="1" applyFont="1" applyBorder="1" applyAlignment="1">
      <alignment horizontal="right"/>
    </xf>
    <xf numFmtId="3" fontId="3" fillId="0" borderId="16" xfId="0" applyNumberFormat="1" applyFont="1" applyBorder="1" applyAlignment="1">
      <alignment horizontal="right"/>
    </xf>
    <xf numFmtId="165" fontId="1" fillId="0" borderId="17" xfId="0" applyNumberFormat="1" applyFont="1" applyBorder="1"/>
    <xf numFmtId="49" fontId="3" fillId="0" borderId="4" xfId="0" applyNumberFormat="1" applyFont="1" applyBorder="1" applyAlignment="1">
      <alignment horizontal="left"/>
    </xf>
    <xf numFmtId="0" fontId="3" fillId="0" borderId="0" xfId="0" applyFont="1" applyBorder="1" applyAlignment="1">
      <alignment horizontal="left"/>
    </xf>
    <xf numFmtId="0" fontId="3" fillId="0" borderId="0" xfId="0" applyFont="1" applyBorder="1"/>
    <xf numFmtId="164" fontId="3" fillId="0" borderId="5" xfId="0" applyNumberFormat="1" applyFont="1" applyBorder="1"/>
    <xf numFmtId="3" fontId="4" fillId="0" borderId="17" xfId="0" applyNumberFormat="1" applyFont="1" applyBorder="1" applyAlignment="1">
      <alignment horizontal="right"/>
    </xf>
    <xf numFmtId="3" fontId="3" fillId="0" borderId="5" xfId="0" applyNumberFormat="1" applyFont="1" applyBorder="1" applyAlignment="1">
      <alignment horizontal="right"/>
    </xf>
    <xf numFmtId="3" fontId="3" fillId="0" borderId="17" xfId="0" applyNumberFormat="1" applyFont="1" applyBorder="1" applyAlignment="1">
      <alignment horizontal="right"/>
    </xf>
    <xf numFmtId="49" fontId="3" fillId="0" borderId="0" xfId="0" applyNumberFormat="1" applyFont="1" applyBorder="1" applyAlignment="1">
      <alignment horizontal="left"/>
    </xf>
    <xf numFmtId="0" fontId="4" fillId="4" borderId="1" xfId="0" applyFont="1" applyFill="1" applyBorder="1" applyAlignment="1">
      <alignment vertical="center"/>
    </xf>
    <xf numFmtId="49" fontId="4" fillId="4" borderId="2" xfId="0" applyNumberFormat="1" applyFont="1" applyFill="1" applyBorder="1" applyAlignment="1">
      <alignment horizontal="left" vertical="center"/>
    </xf>
    <xf numFmtId="0" fontId="4" fillId="4" borderId="2" xfId="0" applyFont="1" applyFill="1" applyBorder="1" applyAlignment="1">
      <alignment vertical="center"/>
    </xf>
    <xf numFmtId="164" fontId="3" fillId="4" borderId="3" xfId="0" applyNumberFormat="1" applyFont="1" applyFill="1" applyBorder="1"/>
    <xf numFmtId="3" fontId="4" fillId="4" borderId="15" xfId="0" applyNumberFormat="1" applyFont="1" applyFill="1" applyBorder="1" applyAlignment="1">
      <alignment horizontal="right" vertical="center"/>
    </xf>
    <xf numFmtId="165" fontId="4" fillId="4" borderId="15" xfId="0" applyNumberFormat="1" applyFont="1" applyFill="1" applyBorder="1" applyAlignment="1">
      <alignment horizontal="right" vertical="center"/>
    </xf>
    <xf numFmtId="0" fontId="1" fillId="0" borderId="0" xfId="0" applyFont="1" applyAlignment="1">
      <alignment horizontal="left" vertical="top" wrapText="1"/>
    </xf>
    <xf numFmtId="3" fontId="4" fillId="4" borderId="3" xfId="0" applyNumberFormat="1" applyFont="1" applyFill="1" applyBorder="1" applyAlignment="1">
      <alignment horizontal="right" vertical="center"/>
    </xf>
    <xf numFmtId="4" fontId="7" fillId="2" borderId="15" xfId="0" applyNumberFormat="1" applyFont="1" applyFill="1" applyBorder="1" applyAlignment="1">
      <alignment horizontal="center" vertical="center"/>
    </xf>
    <xf numFmtId="165" fontId="3" fillId="0" borderId="16" xfId="0" applyNumberFormat="1" applyFont="1" applyBorder="1"/>
    <xf numFmtId="165" fontId="3" fillId="0" borderId="17" xfId="0" applyNumberFormat="1" applyFont="1" applyBorder="1"/>
    <xf numFmtId="165" fontId="3" fillId="4" borderId="15" xfId="0" applyNumberFormat="1" applyFont="1" applyFill="1" applyBorder="1"/>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164" fontId="3" fillId="0" borderId="7" xfId="0" applyNumberFormat="1" applyFont="1" applyBorder="1"/>
    <xf numFmtId="3" fontId="4" fillId="0" borderId="7" xfId="0" applyNumberFormat="1" applyFont="1" applyBorder="1" applyAlignment="1">
      <alignment horizontal="right"/>
    </xf>
    <xf numFmtId="164" fontId="3" fillId="0" borderId="0" xfId="0" applyNumberFormat="1" applyFont="1" applyBorder="1"/>
    <xf numFmtId="3" fontId="4" fillId="0" borderId="0" xfId="0" applyNumberFormat="1" applyFont="1" applyBorder="1" applyAlignment="1">
      <alignment horizontal="right"/>
    </xf>
    <xf numFmtId="164" fontId="3" fillId="4" borderId="2" xfId="0" applyNumberFormat="1" applyFont="1" applyFill="1" applyBorder="1"/>
    <xf numFmtId="3" fontId="4" fillId="4" borderId="2" xfId="0" applyNumberFormat="1" applyFont="1" applyFill="1" applyBorder="1" applyAlignment="1">
      <alignment horizontal="right" vertical="center"/>
    </xf>
    <xf numFmtId="0" fontId="2" fillId="0" borderId="10" xfId="0" applyFont="1" applyBorder="1" applyAlignment="1">
      <alignment horizontal="centerContinuous" vertical="top"/>
    </xf>
    <xf numFmtId="0" fontId="1" fillId="0" borderId="10" xfId="0" applyFont="1" applyBorder="1" applyAlignment="1">
      <alignment horizontal="centerContinuous"/>
    </xf>
    <xf numFmtId="0" fontId="7" fillId="2" borderId="22" xfId="0" applyFont="1" applyFill="1" applyBorder="1" applyAlignment="1">
      <alignment horizontal="left"/>
    </xf>
    <xf numFmtId="0" fontId="3" fillId="2" borderId="23" xfId="0" applyFont="1" applyFill="1" applyBorder="1" applyAlignment="1">
      <alignment horizontal="centerContinuous"/>
    </xf>
    <xf numFmtId="0" fontId="4" fillId="2" borderId="24" xfId="0" applyFont="1" applyFill="1" applyBorder="1" applyAlignment="1">
      <alignment horizontal="left"/>
    </xf>
    <xf numFmtId="0" fontId="3" fillId="0" borderId="19" xfId="0" applyFont="1" applyBorder="1"/>
    <xf numFmtId="49" fontId="3" fillId="0" borderId="25" xfId="0" applyNumberFormat="1" applyFont="1" applyBorder="1" applyAlignment="1">
      <alignment horizontal="left"/>
    </xf>
    <xf numFmtId="0" fontId="1" fillId="0" borderId="26" xfId="0" applyFont="1" applyBorder="1"/>
    <xf numFmtId="0" fontId="3" fillId="0" borderId="3" xfId="0" applyFont="1" applyBorder="1"/>
    <xf numFmtId="0" fontId="3" fillId="0" borderId="2" xfId="0" applyFont="1" applyBorder="1"/>
    <xf numFmtId="0" fontId="3" fillId="0" borderId="15" xfId="0" applyFont="1" applyBorder="1"/>
    <xf numFmtId="0" fontId="3" fillId="0" borderId="27" xfId="0" applyFont="1" applyBorder="1" applyAlignment="1">
      <alignment horizontal="left"/>
    </xf>
    <xf numFmtId="0" fontId="7" fillId="0" borderId="26" xfId="0" applyFont="1" applyBorder="1"/>
    <xf numFmtId="49" fontId="3" fillId="0" borderId="27" xfId="0" applyNumberFormat="1" applyFont="1" applyBorder="1" applyAlignment="1">
      <alignment horizontal="left"/>
    </xf>
    <xf numFmtId="49" fontId="7" fillId="2" borderId="26" xfId="0" applyNumberFormat="1" applyFont="1" applyFill="1" applyBorder="1"/>
    <xf numFmtId="49" fontId="1" fillId="2" borderId="3" xfId="0" applyNumberFormat="1" applyFont="1" applyFill="1" applyBorder="1"/>
    <xf numFmtId="0" fontId="7" fillId="2" borderId="2" xfId="0" applyFont="1" applyFill="1" applyBorder="1"/>
    <xf numFmtId="0" fontId="1" fillId="2" borderId="2" xfId="0" applyFont="1" applyFill="1" applyBorder="1"/>
    <xf numFmtId="0" fontId="1" fillId="2" borderId="3" xfId="0" applyFont="1" applyFill="1" applyBorder="1"/>
    <xf numFmtId="0" fontId="3" fillId="0" borderId="15" xfId="0" applyFont="1" applyFill="1" applyBorder="1"/>
    <xf numFmtId="3" fontId="3" fillId="0" borderId="27" xfId="0" applyNumberFormat="1" applyFont="1" applyBorder="1" applyAlignment="1">
      <alignment horizontal="left"/>
    </xf>
    <xf numFmtId="0" fontId="1" fillId="0" borderId="0" xfId="0" applyFont="1" applyFill="1"/>
    <xf numFmtId="49" fontId="7" fillId="2" borderId="28" xfId="0" applyNumberFormat="1" applyFont="1" applyFill="1" applyBorder="1"/>
    <xf numFmtId="49" fontId="1" fillId="2" borderId="5" xfId="0" applyNumberFormat="1" applyFont="1" applyFill="1" applyBorder="1"/>
    <xf numFmtId="0" fontId="7" fillId="2" borderId="0" xfId="0" applyFont="1" applyFill="1" applyBorder="1"/>
    <xf numFmtId="0" fontId="1" fillId="2" borderId="0" xfId="0" applyFont="1" applyFill="1" applyBorder="1"/>
    <xf numFmtId="49" fontId="3" fillId="0" borderId="15" xfId="0" applyNumberFormat="1" applyFont="1" applyBorder="1" applyAlignment="1">
      <alignment horizontal="left"/>
    </xf>
    <xf numFmtId="0" fontId="3" fillId="0" borderId="29" xfId="0" applyFont="1" applyBorder="1"/>
    <xf numFmtId="0" fontId="3" fillId="0" borderId="15" xfId="0" applyNumberFormat="1" applyFont="1" applyBorder="1"/>
    <xf numFmtId="0" fontId="3" fillId="0" borderId="30" xfId="0" applyNumberFormat="1" applyFont="1" applyBorder="1" applyAlignment="1">
      <alignment horizontal="left"/>
    </xf>
    <xf numFmtId="0" fontId="1" fillId="0" borderId="0" xfId="0" applyNumberFormat="1" applyFont="1" applyBorder="1"/>
    <xf numFmtId="0" fontId="1" fillId="0" borderId="0" xfId="0" applyNumberFormat="1" applyFont="1"/>
    <xf numFmtId="0" fontId="3" fillId="0" borderId="30" xfId="0" applyFont="1" applyBorder="1" applyAlignment="1">
      <alignment horizontal="left"/>
    </xf>
    <xf numFmtId="0" fontId="1" fillId="0" borderId="0" xfId="0" applyFont="1" applyBorder="1"/>
    <xf numFmtId="0" fontId="3" fillId="0" borderId="15" xfId="0" applyFont="1" applyFill="1" applyBorder="1" applyAlignment="1"/>
    <xf numFmtId="0" fontId="3" fillId="0" borderId="30" xfId="0" applyFont="1" applyFill="1" applyBorder="1" applyAlignment="1"/>
    <xf numFmtId="0" fontId="1" fillId="0" borderId="0" xfId="0" applyFont="1" applyFill="1" applyBorder="1" applyAlignment="1"/>
    <xf numFmtId="0" fontId="3" fillId="0" borderId="15" xfId="0" applyFont="1" applyBorder="1" applyAlignment="1"/>
    <xf numFmtId="0" fontId="3" fillId="0" borderId="30" xfId="0" applyFont="1" applyBorder="1" applyAlignment="1"/>
    <xf numFmtId="3" fontId="1" fillId="0" borderId="0" xfId="0" applyNumberFormat="1" applyFont="1"/>
    <xf numFmtId="0" fontId="3" fillId="0" borderId="26" xfId="0" applyFont="1" applyBorder="1"/>
    <xf numFmtId="0" fontId="3" fillId="0" borderId="19" xfId="0" applyFont="1" applyBorder="1" applyAlignment="1">
      <alignment horizontal="left"/>
    </xf>
    <xf numFmtId="0" fontId="3" fillId="0" borderId="31" xfId="0" applyFont="1" applyBorder="1" applyAlignment="1">
      <alignment horizontal="left"/>
    </xf>
    <xf numFmtId="0" fontId="2" fillId="0" borderId="32" xfId="0" applyFont="1" applyBorder="1" applyAlignment="1">
      <alignment horizontal="centerContinuous" vertical="center"/>
    </xf>
    <xf numFmtId="0" fontId="6" fillId="0" borderId="33" xfId="0" applyFont="1" applyBorder="1" applyAlignment="1">
      <alignment horizontal="centerContinuous" vertical="center"/>
    </xf>
    <xf numFmtId="0" fontId="1" fillId="0" borderId="33" xfId="0" applyFont="1" applyBorder="1" applyAlignment="1">
      <alignment horizontal="centerContinuous" vertical="center"/>
    </xf>
    <xf numFmtId="0" fontId="1" fillId="0" borderId="34" xfId="0" applyFont="1" applyBorder="1" applyAlignment="1">
      <alignment horizontal="centerContinuous" vertical="center"/>
    </xf>
    <xf numFmtId="0" fontId="7" fillId="2" borderId="12" xfId="0" applyFont="1" applyFill="1" applyBorder="1" applyAlignment="1">
      <alignment horizontal="left"/>
    </xf>
    <xf numFmtId="0" fontId="1" fillId="2" borderId="13" xfId="0" applyFont="1" applyFill="1" applyBorder="1" applyAlignment="1">
      <alignment horizontal="left"/>
    </xf>
    <xf numFmtId="0" fontId="1" fillId="2" borderId="35" xfId="0" applyFont="1" applyFill="1" applyBorder="1" applyAlignment="1">
      <alignment horizontal="centerContinuous"/>
    </xf>
    <xf numFmtId="0" fontId="7" fillId="2" borderId="13" xfId="0" applyFont="1" applyFill="1" applyBorder="1" applyAlignment="1">
      <alignment horizontal="centerContinuous"/>
    </xf>
    <xf numFmtId="0" fontId="1" fillId="2" borderId="13" xfId="0" applyFont="1" applyFill="1" applyBorder="1" applyAlignment="1">
      <alignment horizontal="centerContinuous"/>
    </xf>
    <xf numFmtId="0" fontId="1" fillId="0" borderId="36" xfId="0" applyFont="1" applyBorder="1"/>
    <xf numFmtId="0" fontId="1" fillId="0" borderId="21" xfId="0" applyFont="1" applyBorder="1"/>
    <xf numFmtId="3" fontId="1" fillId="0" borderId="25" xfId="0" applyNumberFormat="1" applyFont="1" applyBorder="1"/>
    <xf numFmtId="0" fontId="1" fillId="0" borderId="22" xfId="0" applyFont="1" applyBorder="1"/>
    <xf numFmtId="3" fontId="1" fillId="0" borderId="24" xfId="0" applyNumberFormat="1" applyFont="1" applyBorder="1"/>
    <xf numFmtId="0" fontId="1" fillId="0" borderId="23" xfId="0" applyFont="1" applyBorder="1"/>
    <xf numFmtId="3" fontId="1" fillId="0" borderId="2" xfId="0" applyNumberFormat="1" applyFont="1" applyBorder="1"/>
    <xf numFmtId="0" fontId="1" fillId="0" borderId="3" xfId="0" applyFont="1" applyBorder="1"/>
    <xf numFmtId="0" fontId="1" fillId="0" borderId="37" xfId="0" applyFont="1" applyBorder="1"/>
    <xf numFmtId="0" fontId="1" fillId="0" borderId="21" xfId="0" applyFont="1" applyBorder="1" applyAlignment="1">
      <alignment shrinkToFit="1"/>
    </xf>
    <xf numFmtId="0" fontId="1" fillId="0" borderId="38" xfId="0" applyFont="1" applyBorder="1"/>
    <xf numFmtId="0" fontId="1" fillId="0" borderId="28" xfId="0" applyFont="1" applyBorder="1"/>
    <xf numFmtId="3" fontId="1" fillId="0" borderId="41" xfId="0" applyNumberFormat="1" applyFont="1" applyBorder="1"/>
    <xf numFmtId="0" fontId="1" fillId="0" borderId="39" xfId="0" applyFont="1" applyBorder="1"/>
    <xf numFmtId="3" fontId="1" fillId="0" borderId="42" xfId="0" applyNumberFormat="1" applyFont="1" applyBorder="1"/>
    <xf numFmtId="0" fontId="1" fillId="0" borderId="40" xfId="0" applyFont="1" applyBorder="1"/>
    <xf numFmtId="0" fontId="7" fillId="2" borderId="22" xfId="0" applyFont="1" applyFill="1" applyBorder="1"/>
    <xf numFmtId="0" fontId="7" fillId="2" borderId="24" xfId="0" applyFont="1" applyFill="1" applyBorder="1"/>
    <xf numFmtId="0" fontId="7" fillId="2" borderId="23" xfId="0" applyFont="1" applyFill="1" applyBorder="1"/>
    <xf numFmtId="0" fontId="7" fillId="2" borderId="43" xfId="0" applyFont="1" applyFill="1" applyBorder="1"/>
    <xf numFmtId="0" fontId="7" fillId="2" borderId="44" xfId="0" applyFont="1" applyFill="1" applyBorder="1"/>
    <xf numFmtId="0" fontId="1" fillId="0" borderId="5" xfId="0" applyFont="1" applyBorder="1"/>
    <xf numFmtId="0" fontId="1" fillId="0" borderId="4" xfId="0" applyFont="1" applyBorder="1"/>
    <xf numFmtId="0" fontId="1" fillId="0" borderId="45" xfId="0" applyFont="1" applyBorder="1"/>
    <xf numFmtId="0" fontId="1" fillId="0" borderId="0" xfId="0" applyFont="1" applyBorder="1" applyAlignment="1">
      <alignment horizontal="right"/>
    </xf>
    <xf numFmtId="166" fontId="1" fillId="0" borderId="0" xfId="0" applyNumberFormat="1" applyFont="1" applyBorder="1"/>
    <xf numFmtId="0" fontId="1" fillId="0" borderId="0" xfId="0" applyFont="1" applyFill="1" applyBorder="1"/>
    <xf numFmtId="0" fontId="1" fillId="0" borderId="18" xfId="0" applyFont="1" applyBorder="1"/>
    <xf numFmtId="0" fontId="1" fillId="0" borderId="20" xfId="0" applyFont="1" applyBorder="1"/>
    <xf numFmtId="0" fontId="1" fillId="0" borderId="46" xfId="0" applyFont="1" applyBorder="1"/>
    <xf numFmtId="0" fontId="1" fillId="0" borderId="7" xfId="0" applyFont="1" applyBorder="1"/>
    <xf numFmtId="165" fontId="1" fillId="0" borderId="8" xfId="0" applyNumberFormat="1" applyFont="1" applyBorder="1" applyAlignment="1">
      <alignment horizontal="right"/>
    </xf>
    <xf numFmtId="0" fontId="1" fillId="0" borderId="8" xfId="0" applyFont="1" applyBorder="1"/>
    <xf numFmtId="0" fontId="1" fillId="0" borderId="2" xfId="0" applyFont="1" applyBorder="1"/>
    <xf numFmtId="165" fontId="1" fillId="0" borderId="3" xfId="0" applyNumberFormat="1" applyFont="1" applyBorder="1" applyAlignment="1">
      <alignment horizontal="right"/>
    </xf>
    <xf numFmtId="0" fontId="6" fillId="2" borderId="39" xfId="0" applyFont="1" applyFill="1" applyBorder="1"/>
    <xf numFmtId="0" fontId="6" fillId="2" borderId="42" xfId="0" applyFont="1" applyFill="1" applyBorder="1"/>
    <xf numFmtId="0" fontId="6" fillId="2" borderId="40" xfId="0" applyFont="1" applyFill="1" applyBorder="1"/>
    <xf numFmtId="0" fontId="6" fillId="0" borderId="0" xfId="0" applyFont="1"/>
    <xf numFmtId="0" fontId="1" fillId="0" borderId="0" xfId="0" applyFont="1" applyAlignment="1">
      <alignment vertical="justify"/>
    </xf>
    <xf numFmtId="0" fontId="7" fillId="0" borderId="51" xfId="1" applyFont="1" applyBorder="1"/>
    <xf numFmtId="0" fontId="1" fillId="0" borderId="51" xfId="1" applyFont="1" applyBorder="1"/>
    <xf numFmtId="0" fontId="1" fillId="0" borderId="51" xfId="1" applyFont="1" applyBorder="1" applyAlignment="1">
      <alignment horizontal="right"/>
    </xf>
    <xf numFmtId="0" fontId="1" fillId="0" borderId="52" xfId="1" applyFont="1" applyBorder="1"/>
    <xf numFmtId="0" fontId="1" fillId="0" borderId="51" xfId="0" applyNumberFormat="1" applyFont="1" applyBorder="1" applyAlignment="1">
      <alignment horizontal="left"/>
    </xf>
    <xf numFmtId="0" fontId="1" fillId="0" borderId="53" xfId="0" applyNumberFormat="1" applyFont="1" applyBorder="1"/>
    <xf numFmtId="0" fontId="7" fillId="0" borderId="56" xfId="1" applyFont="1" applyBorder="1"/>
    <xf numFmtId="0" fontId="1" fillId="0" borderId="56" xfId="1" applyFont="1" applyBorder="1"/>
    <xf numFmtId="0" fontId="1" fillId="0" borderId="56" xfId="1" applyFont="1" applyBorder="1" applyAlignment="1">
      <alignment horizontal="right"/>
    </xf>
    <xf numFmtId="49" fontId="2" fillId="0" borderId="0" xfId="0" applyNumberFormat="1" applyFont="1" applyAlignment="1">
      <alignment horizontal="centerContinuous"/>
    </xf>
    <xf numFmtId="0" fontId="2" fillId="0" borderId="0" xfId="0" applyFont="1" applyAlignment="1">
      <alignment horizontal="centerContinuous"/>
    </xf>
    <xf numFmtId="0" fontId="2" fillId="0" borderId="0" xfId="0" applyFont="1" applyBorder="1" applyAlignment="1">
      <alignment horizontal="centerContinuous"/>
    </xf>
    <xf numFmtId="49" fontId="7" fillId="2" borderId="12" xfId="0" applyNumberFormat="1" applyFont="1" applyFill="1" applyBorder="1" applyAlignment="1">
      <alignment horizontal="center"/>
    </xf>
    <xf numFmtId="0" fontId="7" fillId="2" borderId="13" xfId="0" applyFont="1" applyFill="1" applyBorder="1" applyAlignment="1">
      <alignment horizontal="center"/>
    </xf>
    <xf numFmtId="0" fontId="7" fillId="2" borderId="35" xfId="0" applyFont="1" applyFill="1" applyBorder="1" applyAlignment="1">
      <alignment horizontal="center"/>
    </xf>
    <xf numFmtId="0" fontId="7" fillId="2" borderId="14" xfId="0" applyFont="1" applyFill="1" applyBorder="1" applyAlignment="1">
      <alignment horizontal="center"/>
    </xf>
    <xf numFmtId="0" fontId="7" fillId="2" borderId="59" xfId="0" applyFont="1" applyFill="1" applyBorder="1" applyAlignment="1">
      <alignment horizontal="center"/>
    </xf>
    <xf numFmtId="0" fontId="7" fillId="2" borderId="60" xfId="0" applyFont="1" applyFill="1" applyBorder="1" applyAlignment="1">
      <alignment horizontal="center"/>
    </xf>
    <xf numFmtId="3" fontId="1" fillId="0" borderId="45" xfId="0" applyNumberFormat="1" applyFont="1" applyBorder="1"/>
    <xf numFmtId="0" fontId="7" fillId="2" borderId="12" xfId="0" applyFont="1" applyFill="1" applyBorder="1"/>
    <xf numFmtId="0" fontId="7" fillId="2" borderId="13" xfId="0" applyFont="1" applyFill="1" applyBorder="1"/>
    <xf numFmtId="3" fontId="7" fillId="2" borderId="35" xfId="0" applyNumberFormat="1" applyFont="1" applyFill="1" applyBorder="1"/>
    <xf numFmtId="3" fontId="7" fillId="2" borderId="14" xfId="0" applyNumberFormat="1" applyFont="1" applyFill="1" applyBorder="1"/>
    <xf numFmtId="3" fontId="7" fillId="2" borderId="59" xfId="0" applyNumberFormat="1" applyFont="1" applyFill="1" applyBorder="1"/>
    <xf numFmtId="3" fontId="7" fillId="2" borderId="60" xfId="0" applyNumberFormat="1" applyFont="1" applyFill="1" applyBorder="1"/>
    <xf numFmtId="3" fontId="2" fillId="0" borderId="0" xfId="0" applyNumberFormat="1" applyFont="1" applyAlignment="1">
      <alignment horizontal="centerContinuous"/>
    </xf>
    <xf numFmtId="0" fontId="1" fillId="2" borderId="44" xfId="0" applyFont="1" applyFill="1" applyBorder="1"/>
    <xf numFmtId="0" fontId="7" fillId="2" borderId="62" xfId="0" applyFont="1" applyFill="1" applyBorder="1" applyAlignment="1">
      <alignment horizontal="right"/>
    </xf>
    <xf numFmtId="0" fontId="7" fillId="2" borderId="24" xfId="0" applyFont="1" applyFill="1" applyBorder="1" applyAlignment="1">
      <alignment horizontal="right"/>
    </xf>
    <xf numFmtId="0" fontId="7" fillId="2" borderId="23" xfId="0" applyFont="1" applyFill="1" applyBorder="1" applyAlignment="1">
      <alignment horizontal="center"/>
    </xf>
    <xf numFmtId="4" fontId="4" fillId="2" borderId="24" xfId="0" applyNumberFormat="1" applyFont="1" applyFill="1" applyBorder="1" applyAlignment="1">
      <alignment horizontal="right"/>
    </xf>
    <xf numFmtId="4" fontId="4" fillId="2" borderId="44" xfId="0" applyNumberFormat="1" applyFont="1" applyFill="1" applyBorder="1" applyAlignment="1">
      <alignment horizontal="right"/>
    </xf>
    <xf numFmtId="0" fontId="1" fillId="0" borderId="31" xfId="0" applyFont="1" applyBorder="1"/>
    <xf numFmtId="3" fontId="1" fillId="0" borderId="37" xfId="0" applyNumberFormat="1" applyFont="1" applyBorder="1" applyAlignment="1">
      <alignment horizontal="right"/>
    </xf>
    <xf numFmtId="165" fontId="1" fillId="0" borderId="15" xfId="0" applyNumberFormat="1" applyFont="1" applyBorder="1" applyAlignment="1">
      <alignment horizontal="right"/>
    </xf>
    <xf numFmtId="3" fontId="1" fillId="0" borderId="18" xfId="0" applyNumberFormat="1" applyFont="1" applyBorder="1" applyAlignment="1">
      <alignment horizontal="right"/>
    </xf>
    <xf numFmtId="4" fontId="1" fillId="0" borderId="21" xfId="0" applyNumberFormat="1" applyFont="1" applyBorder="1" applyAlignment="1">
      <alignment horizontal="right"/>
    </xf>
    <xf numFmtId="3" fontId="1" fillId="0" borderId="31" xfId="0" applyNumberFormat="1" applyFont="1" applyBorder="1" applyAlignment="1">
      <alignment horizontal="right"/>
    </xf>
    <xf numFmtId="0" fontId="1" fillId="2" borderId="39" xfId="0" applyFont="1" applyFill="1" applyBorder="1"/>
    <xf numFmtId="0" fontId="7" fillId="2" borderId="42" xfId="0" applyFont="1" applyFill="1" applyBorder="1"/>
    <xf numFmtId="0" fontId="1" fillId="2" borderId="42" xfId="0" applyFont="1" applyFill="1" applyBorder="1"/>
    <xf numFmtId="4" fontId="1" fillId="2" borderId="48" xfId="0" applyNumberFormat="1" applyFont="1" applyFill="1" applyBorder="1"/>
    <xf numFmtId="4" fontId="1" fillId="2" borderId="39" xfId="0" applyNumberFormat="1" applyFont="1" applyFill="1" applyBorder="1"/>
    <xf numFmtId="4" fontId="1" fillId="2" borderId="42" xfId="0" applyNumberFormat="1" applyFont="1" applyFill="1" applyBorder="1"/>
    <xf numFmtId="3" fontId="3" fillId="0" borderId="0" xfId="0" applyNumberFormat="1" applyFont="1"/>
    <xf numFmtId="4" fontId="3" fillId="0" borderId="0" xfId="0" applyNumberFormat="1" applyFont="1"/>
    <xf numFmtId="0" fontId="1" fillId="0" borderId="0" xfId="1" applyFont="1"/>
    <xf numFmtId="0" fontId="11" fillId="0" borderId="0" xfId="1" applyFont="1" applyAlignment="1">
      <alignment horizontal="centerContinuous"/>
    </xf>
    <xf numFmtId="0" fontId="12" fillId="0" borderId="0" xfId="1" applyFont="1" applyAlignment="1">
      <alignment horizontal="centerContinuous"/>
    </xf>
    <xf numFmtId="0" fontId="12" fillId="0" borderId="0" xfId="1" applyFont="1" applyAlignment="1">
      <alignment horizontal="right"/>
    </xf>
    <xf numFmtId="0" fontId="3" fillId="0" borderId="52" xfId="1" applyFont="1" applyBorder="1" applyAlignment="1">
      <alignment horizontal="right"/>
    </xf>
    <xf numFmtId="0" fontId="1" fillId="0" borderId="51" xfId="1" applyFont="1" applyBorder="1" applyAlignment="1">
      <alignment horizontal="left"/>
    </xf>
    <xf numFmtId="0" fontId="1" fillId="0" borderId="53" xfId="1" applyFont="1" applyBorder="1"/>
    <xf numFmtId="0" fontId="3" fillId="0" borderId="0" xfId="1" applyFont="1"/>
    <xf numFmtId="0" fontId="1" fillId="0" borderId="0" xfId="1" applyFont="1" applyAlignment="1">
      <alignment horizontal="right"/>
    </xf>
    <xf numFmtId="0" fontId="1" fillId="0" borderId="0" xfId="1" applyFont="1" applyAlignment="1"/>
    <xf numFmtId="49" fontId="3" fillId="2" borderId="15" xfId="1" applyNumberFormat="1" applyFont="1" applyFill="1" applyBorder="1"/>
    <xf numFmtId="0" fontId="3" fillId="2" borderId="3" xfId="1" applyFont="1" applyFill="1" applyBorder="1" applyAlignment="1">
      <alignment horizontal="center"/>
    </xf>
    <xf numFmtId="0" fontId="3" fillId="2" borderId="3" xfId="1" applyNumberFormat="1" applyFont="1" applyFill="1" applyBorder="1" applyAlignment="1">
      <alignment horizontal="center"/>
    </xf>
    <xf numFmtId="0" fontId="3" fillId="2" borderId="15" xfId="1" applyFont="1" applyFill="1" applyBorder="1" applyAlignment="1">
      <alignment horizontal="center"/>
    </xf>
    <xf numFmtId="0" fontId="3" fillId="2" borderId="15" xfId="1" applyFont="1" applyFill="1" applyBorder="1" applyAlignment="1">
      <alignment horizontal="center" wrapText="1"/>
    </xf>
    <xf numFmtId="0" fontId="7" fillId="0" borderId="17" xfId="1" applyFont="1" applyBorder="1" applyAlignment="1">
      <alignment horizontal="center"/>
    </xf>
    <xf numFmtId="49" fontId="7" fillId="0" borderId="17" xfId="1" applyNumberFormat="1" applyFont="1" applyBorder="1" applyAlignment="1">
      <alignment horizontal="left"/>
    </xf>
    <xf numFmtId="0" fontId="7" fillId="0" borderId="1" xfId="1" applyFont="1" applyBorder="1"/>
    <xf numFmtId="0" fontId="1" fillId="0" borderId="2" xfId="1" applyFont="1" applyBorder="1" applyAlignment="1">
      <alignment horizontal="center"/>
    </xf>
    <xf numFmtId="0" fontId="1" fillId="0" borderId="2" xfId="1" applyNumberFormat="1" applyFont="1" applyBorder="1" applyAlignment="1">
      <alignment horizontal="right"/>
    </xf>
    <xf numFmtId="0" fontId="1" fillId="0" borderId="3" xfId="1" applyNumberFormat="1" applyFont="1" applyBorder="1"/>
    <xf numFmtId="0" fontId="1" fillId="0" borderId="6" xfId="1" applyNumberFormat="1" applyFont="1" applyFill="1" applyBorder="1"/>
    <xf numFmtId="0" fontId="1" fillId="0" borderId="8" xfId="1" applyNumberFormat="1" applyFont="1" applyFill="1" applyBorder="1"/>
    <xf numFmtId="0" fontId="1" fillId="0" borderId="6" xfId="1" applyFont="1" applyFill="1" applyBorder="1"/>
    <xf numFmtId="0" fontId="1" fillId="0" borderId="8" xfId="1" applyFont="1" applyFill="1" applyBorder="1"/>
    <xf numFmtId="0" fontId="13" fillId="0" borderId="0" xfId="1" applyFont="1"/>
    <xf numFmtId="0" fontId="8" fillId="0" borderId="16" xfId="1" applyFont="1" applyBorder="1" applyAlignment="1">
      <alignment horizontal="center" vertical="top"/>
    </xf>
    <xf numFmtId="49" fontId="8" fillId="0" borderId="16" xfId="1" applyNumberFormat="1" applyFont="1" applyBorder="1" applyAlignment="1">
      <alignment horizontal="left" vertical="top"/>
    </xf>
    <xf numFmtId="0" fontId="8" fillId="0" borderId="16" xfId="1" applyFont="1" applyBorder="1" applyAlignment="1">
      <alignment vertical="top" wrapText="1"/>
    </xf>
    <xf numFmtId="49" fontId="8" fillId="0" borderId="16" xfId="1" applyNumberFormat="1" applyFont="1" applyBorder="1" applyAlignment="1">
      <alignment horizontal="center" shrinkToFit="1"/>
    </xf>
    <xf numFmtId="4" fontId="8" fillId="0" borderId="16" xfId="1" applyNumberFormat="1" applyFont="1" applyBorder="1" applyAlignment="1">
      <alignment horizontal="right"/>
    </xf>
    <xf numFmtId="4" fontId="8" fillId="0" borderId="16" xfId="1" applyNumberFormat="1" applyFont="1" applyBorder="1"/>
    <xf numFmtId="168" fontId="8" fillId="0" borderId="16" xfId="1" applyNumberFormat="1" applyFont="1" applyBorder="1"/>
    <xf numFmtId="4" fontId="8" fillId="0" borderId="8" xfId="1" applyNumberFormat="1" applyFont="1" applyBorder="1"/>
    <xf numFmtId="0" fontId="3" fillId="0" borderId="17" xfId="1" applyFont="1" applyBorder="1" applyAlignment="1">
      <alignment horizontal="center"/>
    </xf>
    <xf numFmtId="49" fontId="3" fillId="0" borderId="17" xfId="1" applyNumberFormat="1" applyFont="1" applyBorder="1" applyAlignment="1">
      <alignment horizontal="left"/>
    </xf>
    <xf numFmtId="4" fontId="1" fillId="0" borderId="5" xfId="1" applyNumberFormat="1" applyFont="1" applyBorder="1"/>
    <xf numFmtId="0" fontId="16" fillId="0" borderId="0" xfId="1" applyFont="1" applyAlignment="1">
      <alignment wrapText="1"/>
    </xf>
    <xf numFmtId="49" fontId="3" fillId="0" borderId="17" xfId="1" applyNumberFormat="1" applyFont="1" applyBorder="1" applyAlignment="1">
      <alignment horizontal="right"/>
    </xf>
    <xf numFmtId="4" fontId="17" fillId="6" borderId="65" xfId="1" applyNumberFormat="1" applyFont="1" applyFill="1" applyBorder="1" applyAlignment="1">
      <alignment horizontal="right" wrapText="1"/>
    </xf>
    <xf numFmtId="0" fontId="17" fillId="6" borderId="4" xfId="1" applyFont="1" applyFill="1" applyBorder="1" applyAlignment="1">
      <alignment horizontal="left" wrapText="1"/>
    </xf>
    <xf numFmtId="0" fontId="17" fillId="0" borderId="5" xfId="0" applyFont="1" applyBorder="1" applyAlignment="1">
      <alignment horizontal="right"/>
    </xf>
    <xf numFmtId="0" fontId="1" fillId="0" borderId="4" xfId="1" applyFont="1" applyBorder="1"/>
    <xf numFmtId="0" fontId="1" fillId="0" borderId="0" xfId="1" applyFont="1" applyBorder="1"/>
    <xf numFmtId="0" fontId="1" fillId="2" borderId="15" xfId="1" applyFont="1" applyFill="1" applyBorder="1" applyAlignment="1">
      <alignment horizontal="center"/>
    </xf>
    <xf numFmtId="49" fontId="19" fillId="2" borderId="15" xfId="1" applyNumberFormat="1" applyFont="1" applyFill="1" applyBorder="1" applyAlignment="1">
      <alignment horizontal="left"/>
    </xf>
    <xf numFmtId="0" fontId="19" fillId="2" borderId="1" xfId="1" applyFont="1" applyFill="1" applyBorder="1"/>
    <xf numFmtId="0" fontId="1" fillId="2" borderId="2" xfId="1" applyFont="1" applyFill="1" applyBorder="1" applyAlignment="1">
      <alignment horizontal="center"/>
    </xf>
    <xf numFmtId="4" fontId="1" fillId="2" borderId="2" xfId="1" applyNumberFormat="1" applyFont="1" applyFill="1" applyBorder="1" applyAlignment="1">
      <alignment horizontal="right"/>
    </xf>
    <xf numFmtId="4" fontId="1" fillId="2" borderId="3" xfId="1" applyNumberFormat="1" applyFont="1" applyFill="1" applyBorder="1" applyAlignment="1">
      <alignment horizontal="right"/>
    </xf>
    <xf numFmtId="4" fontId="7" fillId="2" borderId="15" xfId="1" applyNumberFormat="1" applyFont="1" applyFill="1" applyBorder="1"/>
    <xf numFmtId="0" fontId="1" fillId="2" borderId="2" xfId="1" applyFont="1" applyFill="1" applyBorder="1"/>
    <xf numFmtId="4" fontId="7" fillId="2" borderId="3" xfId="1" applyNumberFormat="1" applyFont="1" applyFill="1" applyBorder="1"/>
    <xf numFmtId="3" fontId="1" fillId="0" borderId="0" xfId="1" applyNumberFormat="1" applyFont="1"/>
    <xf numFmtId="0" fontId="20" fillId="0" borderId="0" xfId="1" applyFont="1" applyAlignment="1"/>
    <xf numFmtId="0" fontId="21" fillId="0" borderId="0" xfId="1" applyFont="1" applyBorder="1"/>
    <xf numFmtId="3" fontId="21" fillId="0" borderId="0" xfId="1" applyNumberFormat="1" applyFont="1" applyBorder="1" applyAlignment="1">
      <alignment horizontal="right"/>
    </xf>
    <xf numFmtId="4" fontId="21" fillId="0" borderId="0" xfId="1" applyNumberFormat="1" applyFont="1" applyBorder="1"/>
    <xf numFmtId="0" fontId="20" fillId="0" borderId="0" xfId="1" applyFont="1" applyBorder="1" applyAlignment="1"/>
    <xf numFmtId="0" fontId="1" fillId="0" borderId="0" xfId="1" applyFont="1" applyBorder="1" applyAlignment="1">
      <alignment horizontal="right"/>
    </xf>
    <xf numFmtId="49" fontId="3" fillId="0" borderId="28" xfId="0" applyNumberFormat="1" applyFont="1" applyBorder="1"/>
    <xf numFmtId="3" fontId="1" fillId="0" borderId="5" xfId="0" applyNumberFormat="1" applyFont="1" applyBorder="1"/>
    <xf numFmtId="3" fontId="1" fillId="0" borderId="17" xfId="0" applyNumberFormat="1" applyFont="1" applyBorder="1"/>
    <xf numFmtId="3" fontId="1" fillId="0" borderId="61" xfId="0" applyNumberFormat="1" applyFont="1" applyBorder="1"/>
    <xf numFmtId="4" fontId="14" fillId="6" borderId="65" xfId="1" applyNumberFormat="1" applyFont="1" applyFill="1" applyBorder="1" applyAlignment="1">
      <alignment horizontal="right" wrapText="1"/>
    </xf>
    <xf numFmtId="4" fontId="1" fillId="0" borderId="7" xfId="0" applyNumberFormat="1" applyFont="1" applyBorder="1" applyAlignment="1">
      <alignment horizontal="right" vertical="center"/>
    </xf>
    <xf numFmtId="4" fontId="1" fillId="0" borderId="8" xfId="0" applyNumberFormat="1" applyFont="1" applyBorder="1" applyAlignment="1">
      <alignment horizontal="right" vertical="center"/>
    </xf>
    <xf numFmtId="4" fontId="1" fillId="0" borderId="0" xfId="0" applyNumberFormat="1" applyFont="1" applyBorder="1" applyAlignment="1">
      <alignment horizontal="right" vertical="center"/>
    </xf>
    <xf numFmtId="4" fontId="1" fillId="0" borderId="5" xfId="0" applyNumberFormat="1" applyFont="1" applyBorder="1" applyAlignment="1">
      <alignment horizontal="right" vertical="center"/>
    </xf>
    <xf numFmtId="4" fontId="1" fillId="0" borderId="10" xfId="0" applyNumberFormat="1" applyFont="1" applyBorder="1" applyAlignment="1">
      <alignment horizontal="right" vertical="center"/>
    </xf>
    <xf numFmtId="4" fontId="1" fillId="0" borderId="11" xfId="0" applyNumberFormat="1" applyFont="1" applyBorder="1" applyAlignment="1">
      <alignment horizontal="right" vertical="center"/>
    </xf>
    <xf numFmtId="3" fontId="6" fillId="5" borderId="13" xfId="0" applyNumberFormat="1" applyFont="1" applyFill="1" applyBorder="1" applyAlignment="1">
      <alignment horizontal="right" vertical="center"/>
    </xf>
    <xf numFmtId="3" fontId="6" fillId="5" borderId="14" xfId="0" applyNumberFormat="1" applyFont="1" applyFill="1" applyBorder="1" applyAlignment="1">
      <alignment horizontal="right" vertical="center"/>
    </xf>
    <xf numFmtId="0" fontId="1" fillId="0" borderId="0" xfId="0" applyFont="1" applyAlignment="1">
      <alignment horizontal="left" wrapText="1"/>
    </xf>
    <xf numFmtId="167" fontId="1" fillId="0" borderId="1" xfId="0" applyNumberFormat="1" applyFont="1" applyBorder="1" applyAlignment="1">
      <alignment horizontal="right" indent="2"/>
    </xf>
    <xf numFmtId="167" fontId="1" fillId="0" borderId="30" xfId="0" applyNumberFormat="1" applyFont="1" applyBorder="1" applyAlignment="1">
      <alignment horizontal="right" indent="2"/>
    </xf>
    <xf numFmtId="167" fontId="6" fillId="2" borderId="47" xfId="0" applyNumberFormat="1" applyFont="1" applyFill="1" applyBorder="1" applyAlignment="1">
      <alignment horizontal="right" indent="2"/>
    </xf>
    <xf numFmtId="167" fontId="6" fillId="2" borderId="48" xfId="0" applyNumberFormat="1" applyFont="1" applyFill="1" applyBorder="1" applyAlignment="1">
      <alignment horizontal="right" indent="2"/>
    </xf>
    <xf numFmtId="0" fontId="8" fillId="0" borderId="0" xfId="0" applyFont="1" applyAlignment="1">
      <alignment horizontal="left" vertical="top" wrapText="1"/>
    </xf>
    <xf numFmtId="0" fontId="1" fillId="0" borderId="39" xfId="0" applyFont="1" applyBorder="1" applyAlignment="1">
      <alignment horizontal="center" shrinkToFit="1"/>
    </xf>
    <xf numFmtId="0" fontId="1" fillId="0" borderId="40" xfId="0" applyFont="1" applyBorder="1" applyAlignment="1">
      <alignment horizontal="center" shrinkToFit="1"/>
    </xf>
    <xf numFmtId="0" fontId="3" fillId="0" borderId="15" xfId="0" applyFont="1" applyBorder="1" applyAlignment="1">
      <alignment horizontal="left"/>
    </xf>
    <xf numFmtId="0" fontId="3" fillId="0" borderId="1" xfId="0" applyFont="1" applyBorder="1" applyAlignment="1">
      <alignment horizontal="left"/>
    </xf>
    <xf numFmtId="0" fontId="3" fillId="0" borderId="15" xfId="0" applyFont="1" applyBorder="1" applyAlignment="1">
      <alignment horizontal="center"/>
    </xf>
    <xf numFmtId="0" fontId="1" fillId="0" borderId="49" xfId="1" applyFont="1" applyBorder="1" applyAlignment="1">
      <alignment horizontal="center"/>
    </xf>
    <xf numFmtId="0" fontId="1" fillId="0" borderId="50" xfId="1" applyFont="1" applyBorder="1" applyAlignment="1">
      <alignment horizontal="center"/>
    </xf>
    <xf numFmtId="0" fontId="1" fillId="0" borderId="54" xfId="1" applyFont="1" applyBorder="1" applyAlignment="1">
      <alignment horizontal="center"/>
    </xf>
    <xf numFmtId="0" fontId="1" fillId="0" borderId="55" xfId="1" applyFont="1" applyBorder="1" applyAlignment="1">
      <alignment horizontal="center"/>
    </xf>
    <xf numFmtId="0" fontId="1" fillId="0" borderId="57" xfId="1" applyFont="1" applyBorder="1" applyAlignment="1">
      <alignment horizontal="left"/>
    </xf>
    <xf numFmtId="0" fontId="1" fillId="0" borderId="56" xfId="1" applyFont="1" applyBorder="1" applyAlignment="1">
      <alignment horizontal="left"/>
    </xf>
    <xf numFmtId="0" fontId="1" fillId="0" borderId="58" xfId="1" applyFont="1" applyBorder="1" applyAlignment="1">
      <alignment horizontal="left"/>
    </xf>
    <xf numFmtId="3" fontId="7" fillId="2" borderId="42" xfId="0" applyNumberFormat="1" applyFont="1" applyFill="1" applyBorder="1" applyAlignment="1">
      <alignment horizontal="right"/>
    </xf>
    <xf numFmtId="3" fontId="7" fillId="2" borderId="48" xfId="0" applyNumberFormat="1" applyFont="1" applyFill="1" applyBorder="1" applyAlignment="1">
      <alignment horizontal="right"/>
    </xf>
    <xf numFmtId="0" fontId="14" fillId="6" borderId="4" xfId="1" applyNumberFormat="1" applyFont="1" applyFill="1" applyBorder="1" applyAlignment="1">
      <alignment horizontal="left" wrapText="1" indent="1"/>
    </xf>
    <xf numFmtId="0" fontId="15" fillId="0" borderId="0" xfId="0" applyNumberFormat="1" applyFont="1"/>
    <xf numFmtId="0" fontId="15" fillId="0" borderId="5" xfId="0" applyNumberFormat="1" applyFont="1" applyBorder="1"/>
    <xf numFmtId="49" fontId="17" fillId="6" borderId="63" xfId="1" applyNumberFormat="1" applyFont="1" applyFill="1" applyBorder="1" applyAlignment="1">
      <alignment horizontal="left" wrapText="1"/>
    </xf>
    <xf numFmtId="49" fontId="18" fillId="0" borderId="64" xfId="0" applyNumberFormat="1" applyFont="1" applyBorder="1" applyAlignment="1">
      <alignment horizontal="left" wrapText="1"/>
    </xf>
    <xf numFmtId="49" fontId="14" fillId="6" borderId="63" xfId="1" applyNumberFormat="1" applyFont="1" applyFill="1" applyBorder="1" applyAlignment="1">
      <alignment horizontal="left" wrapText="1"/>
    </xf>
    <xf numFmtId="0" fontId="10" fillId="0" borderId="0" xfId="1" applyFont="1" applyAlignment="1">
      <alignment horizontal="center"/>
    </xf>
    <xf numFmtId="49" fontId="1" fillId="0" borderId="54" xfId="1" applyNumberFormat="1" applyFont="1" applyBorder="1" applyAlignment="1">
      <alignment horizontal="center"/>
    </xf>
    <xf numFmtId="0" fontId="1" fillId="0" borderId="57" xfId="1" applyFont="1" applyBorder="1" applyAlignment="1">
      <alignment horizontal="center" shrinkToFit="1"/>
    </xf>
    <xf numFmtId="0" fontId="1" fillId="0" borderId="56" xfId="1" applyFont="1" applyBorder="1" applyAlignment="1">
      <alignment horizontal="center" shrinkToFit="1"/>
    </xf>
    <xf numFmtId="0" fontId="1" fillId="0" borderId="58" xfId="1" applyFont="1" applyBorder="1" applyAlignment="1">
      <alignment horizontal="center" shrinkToFit="1"/>
    </xf>
  </cellXfs>
  <cellStyles count="2">
    <cellStyle name="normální" xfId="0" builtinId="0"/>
    <cellStyle name="normální_POL.XLS"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List5112">
    <pageSetUpPr fitToPage="1"/>
  </sheetPr>
  <dimension ref="A1:O97"/>
  <sheetViews>
    <sheetView showGridLines="0" tabSelected="1" topLeftCell="B68" zoomScaleNormal="100" zoomScaleSheetLayoutView="75" workbookViewId="0">
      <selection activeCell="B100" sqref="B100"/>
    </sheetView>
  </sheetViews>
  <sheetFormatPr defaultRowHeight="12.75"/>
  <cols>
    <col min="1" max="1" width="0.5703125" style="1" hidden="1" customWidth="1"/>
    <col min="2" max="2" width="7.140625" style="1" customWidth="1"/>
    <col min="3" max="3" width="9.140625" style="1"/>
    <col min="4" max="4" width="19.7109375" style="1" customWidth="1"/>
    <col min="5" max="5" width="6.85546875" style="1" customWidth="1"/>
    <col min="6" max="6" width="13.140625" style="1" customWidth="1"/>
    <col min="7" max="7" width="12.42578125" style="2" customWidth="1"/>
    <col min="8" max="8" width="13.5703125" style="1" customWidth="1"/>
    <col min="9" max="9" width="11.42578125" style="2" customWidth="1"/>
    <col min="10" max="10" width="7" style="2" customWidth="1"/>
    <col min="11" max="15" width="10.7109375" style="1" customWidth="1"/>
    <col min="16" max="16384" width="9.140625" style="1"/>
  </cols>
  <sheetData>
    <row r="1" spans="2:15" ht="12" customHeight="1"/>
    <row r="2" spans="2:15" ht="17.25" customHeight="1">
      <c r="B2" s="3"/>
      <c r="C2" s="4" t="s">
        <v>1759</v>
      </c>
      <c r="E2" s="5"/>
      <c r="F2" s="4"/>
      <c r="G2" s="6"/>
      <c r="H2" s="7" t="s">
        <v>0</v>
      </c>
      <c r="I2" s="8">
        <v>42643</v>
      </c>
      <c r="K2" s="3"/>
    </row>
    <row r="3" spans="2:15" ht="6" customHeight="1">
      <c r="C3" s="9"/>
      <c r="D3" s="10" t="s">
        <v>1</v>
      </c>
    </row>
    <row r="4" spans="2:15" ht="4.5" customHeight="1"/>
    <row r="5" spans="2:15" ht="13.5" customHeight="1">
      <c r="C5" s="11" t="s">
        <v>2</v>
      </c>
      <c r="D5" s="12" t="s">
        <v>101</v>
      </c>
      <c r="E5" s="13" t="s">
        <v>102</v>
      </c>
      <c r="F5" s="14"/>
      <c r="G5" s="15"/>
      <c r="H5" s="14"/>
      <c r="I5" s="15"/>
      <c r="O5" s="8"/>
    </row>
    <row r="7" spans="2:15">
      <c r="C7" s="16" t="s">
        <v>3</v>
      </c>
      <c r="D7" s="17" t="s">
        <v>1758</v>
      </c>
      <c r="H7" s="18" t="s">
        <v>4</v>
      </c>
      <c r="I7" s="2" t="s">
        <v>1762</v>
      </c>
      <c r="J7" s="17"/>
      <c r="K7" s="17"/>
    </row>
    <row r="8" spans="2:15">
      <c r="D8" s="17" t="s">
        <v>1760</v>
      </c>
      <c r="H8" s="18" t="s">
        <v>5</v>
      </c>
      <c r="J8" s="17"/>
      <c r="K8" s="17"/>
    </row>
    <row r="9" spans="2:15">
      <c r="C9" s="18"/>
      <c r="D9" s="17" t="s">
        <v>1761</v>
      </c>
      <c r="H9" s="18"/>
      <c r="J9" s="17"/>
    </row>
    <row r="10" spans="2:15">
      <c r="H10" s="18"/>
      <c r="J10" s="17"/>
    </row>
    <row r="11" spans="2:15">
      <c r="C11" s="16" t="s">
        <v>6</v>
      </c>
      <c r="D11" s="17"/>
      <c r="H11" s="18" t="s">
        <v>4</v>
      </c>
      <c r="J11" s="17"/>
      <c r="K11" s="17"/>
    </row>
    <row r="12" spans="2:15">
      <c r="D12" s="17"/>
      <c r="H12" s="18" t="s">
        <v>5</v>
      </c>
      <c r="J12" s="17"/>
      <c r="K12" s="17"/>
    </row>
    <row r="13" spans="2:15" ht="12" customHeight="1">
      <c r="C13" s="18"/>
      <c r="D13" s="17"/>
      <c r="J13" s="18"/>
    </row>
    <row r="14" spans="2:15" ht="24.75" customHeight="1">
      <c r="C14" s="19" t="s">
        <v>7</v>
      </c>
      <c r="H14" s="19" t="s">
        <v>8</v>
      </c>
      <c r="J14" s="18"/>
    </row>
    <row r="15" spans="2:15" ht="12.75" customHeight="1">
      <c r="J15" s="18"/>
    </row>
    <row r="16" spans="2:15" ht="28.5" customHeight="1">
      <c r="C16" s="19" t="s">
        <v>9</v>
      </c>
      <c r="H16" s="19" t="s">
        <v>9</v>
      </c>
    </row>
    <row r="17" spans="2:12" ht="25.5" customHeight="1"/>
    <row r="18" spans="2:12" ht="13.5" customHeight="1">
      <c r="B18" s="20"/>
      <c r="C18" s="21"/>
      <c r="D18" s="21"/>
      <c r="E18" s="22"/>
      <c r="F18" s="23"/>
      <c r="G18" s="24"/>
      <c r="H18" s="25"/>
      <c r="I18" s="24"/>
      <c r="J18" s="26" t="s">
        <v>10</v>
      </c>
      <c r="K18" s="27"/>
    </row>
    <row r="19" spans="2:12" ht="15" customHeight="1">
      <c r="B19" s="28"/>
      <c r="C19" s="29"/>
      <c r="D19" s="30"/>
      <c r="E19" s="31"/>
      <c r="F19" s="32"/>
      <c r="G19" s="33"/>
      <c r="H19" s="33"/>
      <c r="I19" s="291"/>
      <c r="J19" s="292"/>
      <c r="K19" s="34"/>
    </row>
    <row r="20" spans="2:12">
      <c r="B20" s="28"/>
      <c r="C20" s="29"/>
      <c r="D20" s="30"/>
      <c r="E20" s="31"/>
      <c r="F20" s="35"/>
      <c r="G20" s="36"/>
      <c r="H20" s="36"/>
      <c r="I20" s="293"/>
      <c r="J20" s="294"/>
      <c r="K20" s="34"/>
    </row>
    <row r="21" spans="2:12">
      <c r="B21" s="28" t="s">
        <v>11</v>
      </c>
      <c r="C21" s="29"/>
      <c r="D21" s="30">
        <v>21</v>
      </c>
      <c r="E21" s="31" t="s">
        <v>12</v>
      </c>
      <c r="F21" s="35"/>
      <c r="G21" s="36"/>
      <c r="H21" s="36"/>
      <c r="I21" s="293">
        <f>ROUND(H35,0)</f>
        <v>0</v>
      </c>
      <c r="J21" s="294"/>
      <c r="K21" s="34"/>
    </row>
    <row r="22" spans="2:12" ht="13.5" thickBot="1">
      <c r="B22" s="28" t="s">
        <v>13</v>
      </c>
      <c r="C22" s="29"/>
      <c r="D22" s="30">
        <v>21</v>
      </c>
      <c r="E22" s="31" t="s">
        <v>12</v>
      </c>
      <c r="F22" s="37"/>
      <c r="G22" s="38"/>
      <c r="H22" s="38"/>
      <c r="I22" s="295">
        <f>ROUND(I21*D21/100,0)</f>
        <v>0</v>
      </c>
      <c r="J22" s="296"/>
      <c r="K22" s="34"/>
    </row>
    <row r="23" spans="2:12" ht="16.5" thickBot="1">
      <c r="B23" s="39" t="s">
        <v>14</v>
      </c>
      <c r="C23" s="40"/>
      <c r="D23" s="40"/>
      <c r="E23" s="41"/>
      <c r="F23" s="42"/>
      <c r="G23" s="43"/>
      <c r="H23" s="43"/>
      <c r="I23" s="297">
        <f>SUM(I19:I22)</f>
        <v>0</v>
      </c>
      <c r="J23" s="298"/>
      <c r="K23" s="44"/>
    </row>
    <row r="26" spans="2:12" ht="1.5" customHeight="1"/>
    <row r="27" spans="2:12" ht="15.75" customHeight="1">
      <c r="B27" s="13" t="s">
        <v>15</v>
      </c>
      <c r="C27" s="45"/>
      <c r="D27" s="45"/>
      <c r="E27" s="45"/>
      <c r="F27" s="45"/>
      <c r="G27" s="45"/>
      <c r="H27" s="45"/>
      <c r="I27" s="45"/>
      <c r="J27" s="45"/>
      <c r="K27" s="45"/>
      <c r="L27" s="46"/>
    </row>
    <row r="28" spans="2:12" ht="5.25" customHeight="1">
      <c r="L28" s="46"/>
    </row>
    <row r="29" spans="2:12" ht="24" customHeight="1">
      <c r="B29" s="47" t="s">
        <v>16</v>
      </c>
      <c r="C29" s="48"/>
      <c r="D29" s="48"/>
      <c r="E29" s="49"/>
      <c r="F29" s="50" t="s">
        <v>17</v>
      </c>
      <c r="G29" s="51"/>
      <c r="H29" s="50" t="str">
        <f>CONCATENATE("Základ DPH ",SazbaDPH2," %")</f>
        <v>Základ DPH 21 %</v>
      </c>
      <c r="I29" s="50" t="s">
        <v>18</v>
      </c>
      <c r="J29" s="50" t="s">
        <v>12</v>
      </c>
    </row>
    <row r="30" spans="2:12">
      <c r="B30" s="52" t="s">
        <v>104</v>
      </c>
      <c r="C30" s="53" t="s">
        <v>105</v>
      </c>
      <c r="D30" s="54"/>
      <c r="E30" s="55"/>
      <c r="F30" s="56">
        <f>G30+H30+I30</f>
        <v>0</v>
      </c>
      <c r="G30" s="57"/>
      <c r="H30" s="58">
        <f>'SO 01 1605-002 KL'!C23</f>
        <v>0</v>
      </c>
      <c r="I30" s="58">
        <f t="shared" ref="I30:I34" si="0">(G30*SazbaDPH1)/100+(H30*SazbaDPH2)/100</f>
        <v>0</v>
      </c>
      <c r="J30" s="59" t="str">
        <f t="shared" ref="J30:J34" si="1">IF(CelkemObjekty=0,"",F30/CelkemObjekty*100)</f>
        <v/>
      </c>
    </row>
    <row r="31" spans="2:12">
      <c r="B31" s="60" t="s">
        <v>1035</v>
      </c>
      <c r="C31" s="61" t="s">
        <v>1036</v>
      </c>
      <c r="D31" s="62"/>
      <c r="E31" s="63"/>
      <c r="F31" s="64">
        <f t="shared" ref="F31:F34" si="2">G31+H31+I31</f>
        <v>0</v>
      </c>
      <c r="G31" s="65"/>
      <c r="H31" s="66">
        <f>'SO 02 1605-002 KL'!C23</f>
        <v>0</v>
      </c>
      <c r="I31" s="66">
        <f t="shared" si="0"/>
        <v>0</v>
      </c>
      <c r="J31" s="59" t="str">
        <f t="shared" si="1"/>
        <v/>
      </c>
    </row>
    <row r="32" spans="2:12">
      <c r="B32" s="60" t="s">
        <v>1335</v>
      </c>
      <c r="C32" s="61" t="s">
        <v>1336</v>
      </c>
      <c r="D32" s="62"/>
      <c r="E32" s="63"/>
      <c r="F32" s="64">
        <f t="shared" si="2"/>
        <v>0</v>
      </c>
      <c r="G32" s="65"/>
      <c r="H32" s="66">
        <f>'SO 03 1605-002 KL'!C23</f>
        <v>0</v>
      </c>
      <c r="I32" s="66">
        <f t="shared" si="0"/>
        <v>0</v>
      </c>
      <c r="J32" s="59" t="str">
        <f t="shared" si="1"/>
        <v/>
      </c>
    </row>
    <row r="33" spans="2:11">
      <c r="B33" s="60" t="s">
        <v>1518</v>
      </c>
      <c r="C33" s="61" t="s">
        <v>1519</v>
      </c>
      <c r="D33" s="62"/>
      <c r="E33" s="63"/>
      <c r="F33" s="64">
        <f t="shared" si="2"/>
        <v>0</v>
      </c>
      <c r="G33" s="65"/>
      <c r="H33" s="66">
        <f>'SO 04 1605-002 KL'!C23</f>
        <v>0</v>
      </c>
      <c r="I33" s="66">
        <f t="shared" si="0"/>
        <v>0</v>
      </c>
      <c r="J33" s="59" t="str">
        <f t="shared" si="1"/>
        <v/>
      </c>
    </row>
    <row r="34" spans="2:11">
      <c r="B34" s="60" t="s">
        <v>1661</v>
      </c>
      <c r="C34" s="61" t="s">
        <v>1662</v>
      </c>
      <c r="D34" s="62"/>
      <c r="E34" s="63"/>
      <c r="F34" s="64">
        <f t="shared" si="2"/>
        <v>0</v>
      </c>
      <c r="G34" s="65"/>
      <c r="H34" s="66">
        <f>'SO 05 1605-002 KL'!C23</f>
        <v>0</v>
      </c>
      <c r="I34" s="66">
        <f t="shared" si="0"/>
        <v>0</v>
      </c>
      <c r="J34" s="59" t="str">
        <f t="shared" si="1"/>
        <v/>
      </c>
    </row>
    <row r="35" spans="2:11" ht="17.25" customHeight="1">
      <c r="B35" s="68" t="s">
        <v>19</v>
      </c>
      <c r="C35" s="69"/>
      <c r="D35" s="70"/>
      <c r="E35" s="71"/>
      <c r="F35" s="72">
        <f>SUM(F30:F34)</f>
        <v>0</v>
      </c>
      <c r="G35" s="72"/>
      <c r="H35" s="72">
        <f>SUM(H30:H34)</f>
        <v>0</v>
      </c>
      <c r="I35" s="72">
        <f>SUM(I30:I34)</f>
        <v>0</v>
      </c>
      <c r="J35" s="73" t="str">
        <f t="shared" ref="J35" si="3">IF(CelkemObjekty=0,"",F35/CelkemObjekty*100)</f>
        <v/>
      </c>
    </row>
    <row r="36" spans="2:11">
      <c r="B36" s="74"/>
      <c r="C36" s="74"/>
      <c r="D36" s="74"/>
      <c r="E36" s="74"/>
      <c r="F36" s="74"/>
      <c r="G36" s="74"/>
      <c r="H36" s="74"/>
      <c r="I36" s="74"/>
      <c r="J36" s="74"/>
      <c r="K36" s="74"/>
    </row>
    <row r="37" spans="2:11" ht="9.75" customHeight="1">
      <c r="B37" s="74"/>
      <c r="C37" s="74"/>
      <c r="D37" s="74"/>
      <c r="E37" s="74"/>
      <c r="F37" s="74"/>
      <c r="G37" s="74"/>
      <c r="H37" s="74"/>
      <c r="I37" s="74"/>
      <c r="J37" s="74"/>
      <c r="K37" s="74"/>
    </row>
    <row r="38" spans="2:11" ht="7.5" customHeight="1">
      <c r="B38" s="74"/>
      <c r="C38" s="74"/>
      <c r="D38" s="74"/>
      <c r="E38" s="74"/>
      <c r="F38" s="74"/>
      <c r="G38" s="74"/>
      <c r="H38" s="74"/>
      <c r="I38" s="74"/>
      <c r="J38" s="74"/>
      <c r="K38" s="74"/>
    </row>
    <row r="39" spans="2:11" ht="20.25" customHeight="1">
      <c r="B39" s="13" t="s">
        <v>20</v>
      </c>
      <c r="C39" s="45"/>
      <c r="D39" s="45"/>
      <c r="E39" s="45"/>
      <c r="F39" s="45"/>
      <c r="G39" s="45"/>
      <c r="H39" s="45"/>
      <c r="I39" s="45"/>
      <c r="J39" s="45"/>
    </row>
    <row r="40" spans="2:11" ht="9" customHeight="1"/>
    <row r="41" spans="2:11">
      <c r="B41" s="47" t="s">
        <v>21</v>
      </c>
      <c r="C41" s="48"/>
      <c r="D41" s="48"/>
      <c r="E41" s="50" t="s">
        <v>12</v>
      </c>
      <c r="F41" s="50" t="s">
        <v>22</v>
      </c>
      <c r="G41" s="51" t="s">
        <v>23</v>
      </c>
      <c r="H41" s="50" t="s">
        <v>24</v>
      </c>
      <c r="I41" s="51" t="s">
        <v>25</v>
      </c>
      <c r="J41" s="76" t="s">
        <v>26</v>
      </c>
    </row>
    <row r="42" spans="2:11">
      <c r="B42" s="52" t="s">
        <v>97</v>
      </c>
      <c r="C42" s="53" t="s">
        <v>98</v>
      </c>
      <c r="D42" s="54"/>
      <c r="E42" s="77" t="str">
        <f t="shared" ref="E42:E77" si="4">IF(SUM(SoucetDilu)=0,"",SUM(F42:J42)/SUM(SoucetDilu)*100)</f>
        <v/>
      </c>
      <c r="F42" s="58">
        <f>'SO 01 1605-002 Rek'!E7+'SO 04 1605-002 Rek'!E7</f>
        <v>0</v>
      </c>
      <c r="G42" s="58">
        <f>'SO 01 1605-002 Rek'!F7+'SO 04 1605-002 Rek'!F7</f>
        <v>0</v>
      </c>
      <c r="H42" s="58">
        <f>'SO 01 1605-002 Rek'!G7+'SO 04 1605-002 Rek'!G7</f>
        <v>0</v>
      </c>
      <c r="I42" s="58">
        <f>'SO 01 1605-002 Rek'!H7+'SO 04 1605-002 Rek'!H7</f>
        <v>0</v>
      </c>
      <c r="J42" s="58">
        <f>'SO 01 1605-002 Rek'!I7+'SO 04 1605-002 Rek'!I7</f>
        <v>0</v>
      </c>
    </row>
    <row r="43" spans="2:11">
      <c r="B43" s="60" t="s">
        <v>141</v>
      </c>
      <c r="C43" s="61" t="s">
        <v>1547</v>
      </c>
      <c r="D43" s="62"/>
      <c r="E43" s="78" t="str">
        <f t="shared" si="4"/>
        <v/>
      </c>
      <c r="F43" s="66">
        <f>'SO 01 1605-002 Rek'!E8+'SO 04 1605-002 Rek'!E8</f>
        <v>0</v>
      </c>
      <c r="G43" s="66">
        <f>'SO 01 1605-002 Rek'!F8+'SO 04 1605-002 Rek'!F8</f>
        <v>0</v>
      </c>
      <c r="H43" s="66">
        <f>'SO 01 1605-002 Rek'!G8+'SO 04 1605-002 Rek'!G8</f>
        <v>0</v>
      </c>
      <c r="I43" s="66">
        <f>'SO 01 1605-002 Rek'!H8+'SO 04 1605-002 Rek'!H8</f>
        <v>0</v>
      </c>
      <c r="J43" s="66">
        <f>'SO 01 1605-002 Rek'!I8+'SO 04 1605-002 Rek'!I8</f>
        <v>0</v>
      </c>
    </row>
    <row r="44" spans="2:11">
      <c r="B44" s="60" t="s">
        <v>163</v>
      </c>
      <c r="C44" s="61" t="s">
        <v>164</v>
      </c>
      <c r="D44" s="62"/>
      <c r="E44" s="78" t="str">
        <f t="shared" si="4"/>
        <v/>
      </c>
      <c r="F44" s="66">
        <f>'SO 01 1605-002 Rek'!E9+'SO 02 1605-002 Rek'!E7+'SO 04 1605-002 Rek'!E9+'SO 05 1605-002 Rek'!E7</f>
        <v>0</v>
      </c>
      <c r="G44" s="66">
        <f>'SO 01 1605-002 Rek'!F9+'SO 02 1605-002 Rek'!F7+'SO 04 1605-002 Rek'!F9+'SO 05 1605-002 Rek'!F7</f>
        <v>0</v>
      </c>
      <c r="H44" s="66">
        <f>'SO 01 1605-002 Rek'!G9+'SO 02 1605-002 Rek'!G7+'SO 04 1605-002 Rek'!G9+'SO 05 1605-002 Rek'!G7</f>
        <v>0</v>
      </c>
      <c r="I44" s="66">
        <f>'SO 01 1605-002 Rek'!H9+'SO 02 1605-002 Rek'!H7+'SO 04 1605-002 Rek'!H9+'SO 05 1605-002 Rek'!H7</f>
        <v>0</v>
      </c>
      <c r="J44" s="66">
        <f>'SO 01 1605-002 Rek'!I9+'SO 02 1605-002 Rek'!I7+'SO 04 1605-002 Rek'!I9+'SO 05 1605-002 Rek'!I7</f>
        <v>0</v>
      </c>
    </row>
    <row r="45" spans="2:11">
      <c r="B45" s="60" t="s">
        <v>211</v>
      </c>
      <c r="C45" s="61" t="s">
        <v>212</v>
      </c>
      <c r="D45" s="62"/>
      <c r="E45" s="78" t="str">
        <f t="shared" si="4"/>
        <v/>
      </c>
      <c r="F45" s="66">
        <f>'SO 01 1605-002 Rek'!E10+'SO 03 1605-002 Rek'!E7+'SO 04 1605-002 Rek'!E10</f>
        <v>0</v>
      </c>
      <c r="G45" s="66">
        <f>'SO 01 1605-002 Rek'!F10+'SO 03 1605-002 Rek'!F7+'SO 04 1605-002 Rek'!F10</f>
        <v>0</v>
      </c>
      <c r="H45" s="66">
        <f>'SO 01 1605-002 Rek'!G10+'SO 03 1605-002 Rek'!G7+'SO 04 1605-002 Rek'!G10</f>
        <v>0</v>
      </c>
      <c r="I45" s="66">
        <f>'SO 01 1605-002 Rek'!H10+'SO 03 1605-002 Rek'!H7+'SO 04 1605-002 Rek'!H10</f>
        <v>0</v>
      </c>
      <c r="J45" s="66">
        <f>'SO 01 1605-002 Rek'!I10+'SO 03 1605-002 Rek'!I7+'SO 04 1605-002 Rek'!I10</f>
        <v>0</v>
      </c>
    </row>
    <row r="46" spans="2:11">
      <c r="B46" s="60" t="s">
        <v>1579</v>
      </c>
      <c r="C46" s="67" t="s">
        <v>1580</v>
      </c>
      <c r="D46" s="62"/>
      <c r="E46" s="78" t="str">
        <f t="shared" si="4"/>
        <v/>
      </c>
      <c r="F46" s="66">
        <f>'SO 04 1605-002 Rek'!E11</f>
        <v>0</v>
      </c>
      <c r="G46" s="66">
        <f>'SO 04 1605-002 Rek'!F11</f>
        <v>0</v>
      </c>
      <c r="H46" s="66">
        <f>'SO 04 1605-002 Rek'!G11</f>
        <v>0</v>
      </c>
      <c r="I46" s="66">
        <f>'SO 04 1605-002 Rek'!H11</f>
        <v>0</v>
      </c>
      <c r="J46" s="66">
        <f>'SO 04 1605-002 Rek'!I11</f>
        <v>0</v>
      </c>
    </row>
    <row r="47" spans="2:11">
      <c r="B47" s="60" t="s">
        <v>263</v>
      </c>
      <c r="C47" s="61" t="s">
        <v>264</v>
      </c>
      <c r="D47" s="62"/>
      <c r="E47" s="78" t="str">
        <f t="shared" si="4"/>
        <v/>
      </c>
      <c r="F47" s="66">
        <f>'SO 01 1605-002 Rek'!E11+'SO 02 1605-002 Rek'!E8+'SO 03 1605-002 Rek'!E8+'SO 04 1605-002 Rek'!E12+'SO 05 1605-002 Rek'!E8</f>
        <v>0</v>
      </c>
      <c r="G47" s="66">
        <f>'SO 01 1605-002 Rek'!F11+'SO 02 1605-002 Rek'!F8+'SO 03 1605-002 Rek'!F8+'SO 04 1605-002 Rek'!F12+'SO 05 1605-002 Rek'!F8</f>
        <v>0</v>
      </c>
      <c r="H47" s="66">
        <f>'SO 01 1605-002 Rek'!G11+'SO 02 1605-002 Rek'!G8+'SO 03 1605-002 Rek'!G8+'SO 04 1605-002 Rek'!G12+'SO 05 1605-002 Rek'!G8</f>
        <v>0</v>
      </c>
      <c r="I47" s="66">
        <f>'SO 01 1605-002 Rek'!H11+'SO 02 1605-002 Rek'!H8+'SO 03 1605-002 Rek'!H8+'SO 04 1605-002 Rek'!H12+'SO 05 1605-002 Rek'!H8</f>
        <v>0</v>
      </c>
      <c r="J47" s="66">
        <f>'SO 01 1605-002 Rek'!I11+'SO 02 1605-002 Rek'!I8+'SO 03 1605-002 Rek'!I8+'SO 04 1605-002 Rek'!I12+'SO 05 1605-002 Rek'!I8</f>
        <v>0</v>
      </c>
    </row>
    <row r="48" spans="2:11">
      <c r="B48" s="60" t="s">
        <v>317</v>
      </c>
      <c r="C48" s="61" t="s">
        <v>318</v>
      </c>
      <c r="D48" s="62"/>
      <c r="E48" s="78" t="str">
        <f t="shared" si="4"/>
        <v/>
      </c>
      <c r="F48" s="66">
        <f>'SO 01 1605-002 Rek'!E12+'SO 02 1605-002 Rek'!E9+'SO 04 1605-002 Rek'!E13+'SO 05 1605-002 Rek'!E9</f>
        <v>0</v>
      </c>
      <c r="G48" s="66">
        <f>'SO 01 1605-002 Rek'!F12+'SO 02 1605-002 Rek'!F9+'SO 04 1605-002 Rek'!F13+'SO 05 1605-002 Rek'!F9</f>
        <v>0</v>
      </c>
      <c r="H48" s="66">
        <f>'SO 01 1605-002 Rek'!G12+'SO 02 1605-002 Rek'!G9+'SO 04 1605-002 Rek'!G13+'SO 05 1605-002 Rek'!G9</f>
        <v>0</v>
      </c>
      <c r="I48" s="66">
        <f>'SO 01 1605-002 Rek'!H12+'SO 02 1605-002 Rek'!H9+'SO 04 1605-002 Rek'!H13+'SO 05 1605-002 Rek'!H9</f>
        <v>0</v>
      </c>
      <c r="J48" s="66">
        <f>'SO 01 1605-002 Rek'!I12+'SO 02 1605-002 Rek'!I9+'SO 04 1605-002 Rek'!I13+'SO 05 1605-002 Rek'!I9</f>
        <v>0</v>
      </c>
    </row>
    <row r="49" spans="2:10">
      <c r="B49" s="60" t="s">
        <v>412</v>
      </c>
      <c r="C49" s="61" t="s">
        <v>413</v>
      </c>
      <c r="D49" s="62"/>
      <c r="E49" s="78" t="str">
        <f t="shared" si="4"/>
        <v/>
      </c>
      <c r="F49" s="66">
        <f>'SO 01 1605-002 Rek'!E13+'SO 02 1605-002 Rek'!E10+'SO 03 1605-002 Rek'!E9+'SO 05 1605-002 Rek'!E10</f>
        <v>0</v>
      </c>
      <c r="G49" s="66">
        <f>'SO 01 1605-002 Rek'!F13+'SO 02 1605-002 Rek'!F10+'SO 03 1605-002 Rek'!F9+'SO 05 1605-002 Rek'!F10</f>
        <v>0</v>
      </c>
      <c r="H49" s="66">
        <f>'SO 01 1605-002 Rek'!G13+'SO 02 1605-002 Rek'!G10+'SO 03 1605-002 Rek'!G9+'SO 05 1605-002 Rek'!G10</f>
        <v>0</v>
      </c>
      <c r="I49" s="66">
        <f>'SO 01 1605-002 Rek'!H13+'SO 02 1605-002 Rek'!H10+'SO 03 1605-002 Rek'!H9+'SO 05 1605-002 Rek'!H10</f>
        <v>0</v>
      </c>
      <c r="J49" s="66">
        <f>'SO 01 1605-002 Rek'!I13+'SO 02 1605-002 Rek'!I10+'SO 03 1605-002 Rek'!I9+'SO 05 1605-002 Rek'!I10</f>
        <v>0</v>
      </c>
    </row>
    <row r="50" spans="2:10">
      <c r="B50" s="60" t="s">
        <v>1083</v>
      </c>
      <c r="C50" s="61" t="s">
        <v>1084</v>
      </c>
      <c r="D50" s="62"/>
      <c r="E50" s="78" t="str">
        <f t="shared" si="4"/>
        <v/>
      </c>
      <c r="F50" s="66">
        <f>'SO 02 1605-002 Rek'!E11+'SO 05 1605-002 Rek'!E11</f>
        <v>0</v>
      </c>
      <c r="G50" s="66">
        <f>'SO 02 1605-002 Rek'!F11+'SO 05 1605-002 Rek'!F11</f>
        <v>0</v>
      </c>
      <c r="H50" s="66">
        <f>'SO 02 1605-002 Rek'!G11+'SO 05 1605-002 Rek'!G11</f>
        <v>0</v>
      </c>
      <c r="I50" s="66">
        <f>'SO 02 1605-002 Rek'!H11+'SO 05 1605-002 Rek'!H11</f>
        <v>0</v>
      </c>
      <c r="J50" s="66">
        <f>'SO 02 1605-002 Rek'!I11+'SO 05 1605-002 Rek'!I11</f>
        <v>0</v>
      </c>
    </row>
    <row r="51" spans="2:10">
      <c r="B51" s="60" t="s">
        <v>631</v>
      </c>
      <c r="C51" s="61" t="s">
        <v>632</v>
      </c>
      <c r="D51" s="62"/>
      <c r="E51" s="78" t="str">
        <f t="shared" si="4"/>
        <v/>
      </c>
      <c r="F51" s="65">
        <f>'SO 01 1605-002 Rek'!E20+'SO 03 1605-002 Rek'!E15+'SO 04 1605-002 Rek'!E16</f>
        <v>0</v>
      </c>
      <c r="G51" s="65">
        <f>'SO 01 1605-002 Rek'!F20+'SO 03 1605-002 Rek'!F15+'SO 04 1605-002 Rek'!F16</f>
        <v>0</v>
      </c>
      <c r="H51" s="65">
        <f>'SO 01 1605-002 Rek'!G20+'SO 03 1605-002 Rek'!G15+'SO 04 1605-002 Rek'!G16</f>
        <v>0</v>
      </c>
      <c r="I51" s="65">
        <f>'SO 01 1605-002 Rek'!H20+'SO 03 1605-002 Rek'!H15+'SO 04 1605-002 Rek'!H16</f>
        <v>0</v>
      </c>
      <c r="J51" s="65">
        <f>'SO 01 1605-002 Rek'!I20+'SO 03 1605-002 Rek'!I15+'SO 04 1605-002 Rek'!I16</f>
        <v>0</v>
      </c>
    </row>
    <row r="52" spans="2:10">
      <c r="B52" s="60" t="s">
        <v>667</v>
      </c>
      <c r="C52" s="61" t="s">
        <v>668</v>
      </c>
      <c r="D52" s="62"/>
      <c r="E52" s="78" t="str">
        <f t="shared" si="4"/>
        <v/>
      </c>
      <c r="F52" s="65">
        <f>'SO 01 1605-002 Rek'!E21</f>
        <v>0</v>
      </c>
      <c r="G52" s="65">
        <f>'SO 01 1605-002 Rek'!F21</f>
        <v>0</v>
      </c>
      <c r="H52" s="65">
        <f>'SO 01 1605-002 Rek'!G21</f>
        <v>0</v>
      </c>
      <c r="I52" s="65">
        <f>'SO 01 1605-002 Rek'!H21</f>
        <v>0</v>
      </c>
      <c r="J52" s="65">
        <f>'SO 01 1605-002 Rek'!I21</f>
        <v>0</v>
      </c>
    </row>
    <row r="53" spans="2:10">
      <c r="B53" s="60" t="s">
        <v>731</v>
      </c>
      <c r="C53" s="61" t="s">
        <v>732</v>
      </c>
      <c r="D53" s="62"/>
      <c r="E53" s="78" t="str">
        <f t="shared" si="4"/>
        <v/>
      </c>
      <c r="F53" s="65">
        <f>'SO 01 1605-002 Rek'!E22+'SO 03 1605-002 Rek'!E16</f>
        <v>0</v>
      </c>
      <c r="G53" s="65">
        <f>'SO 01 1605-002 Rek'!F22+'SO 03 1605-002 Rek'!F16</f>
        <v>0</v>
      </c>
      <c r="H53" s="65">
        <f>'SO 01 1605-002 Rek'!G22+'SO 03 1605-002 Rek'!G16</f>
        <v>0</v>
      </c>
      <c r="I53" s="65">
        <f>'SO 01 1605-002 Rek'!H22+'SO 03 1605-002 Rek'!H16</f>
        <v>0</v>
      </c>
      <c r="J53" s="65">
        <f>'SO 01 1605-002 Rek'!I22+'SO 03 1605-002 Rek'!I16</f>
        <v>0</v>
      </c>
    </row>
    <row r="54" spans="2:10">
      <c r="B54" s="60" t="s">
        <v>1121</v>
      </c>
      <c r="C54" s="61" t="s">
        <v>1122</v>
      </c>
      <c r="D54" s="62"/>
      <c r="E54" s="78" t="str">
        <f t="shared" si="4"/>
        <v/>
      </c>
      <c r="F54" s="65">
        <f>'SO 02 1605-002 Rek'!E17+'SO 05 1605-002 Rek'!E17</f>
        <v>0</v>
      </c>
      <c r="G54" s="65">
        <f>'SO 02 1605-002 Rek'!F17+'SO 05 1605-002 Rek'!F17</f>
        <v>0</v>
      </c>
      <c r="H54" s="65">
        <f>'SO 02 1605-002 Rek'!G17+'SO 05 1605-002 Rek'!G17</f>
        <v>0</v>
      </c>
      <c r="I54" s="65">
        <f>'SO 02 1605-002 Rek'!H17+'SO 05 1605-002 Rek'!H17</f>
        <v>0</v>
      </c>
      <c r="J54" s="65">
        <f>'SO 02 1605-002 Rek'!I17+'SO 05 1605-002 Rek'!I17</f>
        <v>0</v>
      </c>
    </row>
    <row r="55" spans="2:10">
      <c r="B55" s="60" t="s">
        <v>758</v>
      </c>
      <c r="C55" s="61" t="s">
        <v>759</v>
      </c>
      <c r="D55" s="62"/>
      <c r="E55" s="78" t="str">
        <f t="shared" si="4"/>
        <v/>
      </c>
      <c r="F55" s="65">
        <f>'SO 01 1605-002 Rek'!E23+'SO 02 1605-002 Rek'!E18+'SO 05 1605-002 Rek'!E18</f>
        <v>0</v>
      </c>
      <c r="G55" s="65">
        <f>'SO 01 1605-002 Rek'!F23+'SO 02 1605-002 Rek'!F18+'SO 05 1605-002 Rek'!F18</f>
        <v>0</v>
      </c>
      <c r="H55" s="65">
        <f>'SO 01 1605-002 Rek'!G23+'SO 02 1605-002 Rek'!G18+'SO 05 1605-002 Rek'!G18</f>
        <v>0</v>
      </c>
      <c r="I55" s="65">
        <f>'SO 01 1605-002 Rek'!H23+'SO 02 1605-002 Rek'!H18+'SO 05 1605-002 Rek'!H18</f>
        <v>0</v>
      </c>
      <c r="J55" s="65">
        <f>'SO 01 1605-002 Rek'!I23+'SO 02 1605-002 Rek'!I18+'SO 05 1605-002 Rek'!I18</f>
        <v>0</v>
      </c>
    </row>
    <row r="56" spans="2:10">
      <c r="B56" s="60" t="s">
        <v>1156</v>
      </c>
      <c r="C56" s="61" t="s">
        <v>1157</v>
      </c>
      <c r="D56" s="62"/>
      <c r="E56" s="78" t="str">
        <f t="shared" si="4"/>
        <v/>
      </c>
      <c r="F56" s="65">
        <f>'SO 02 1605-002 Rek'!E19+'SO 05 1605-002 Rek'!E19</f>
        <v>0</v>
      </c>
      <c r="G56" s="65">
        <f>'SO 02 1605-002 Rek'!F19+'SO 05 1605-002 Rek'!F19</f>
        <v>0</v>
      </c>
      <c r="H56" s="65">
        <f>'SO 02 1605-002 Rek'!G19+'SO 05 1605-002 Rek'!G19</f>
        <v>0</v>
      </c>
      <c r="I56" s="65">
        <f>'SO 02 1605-002 Rek'!H19+'SO 05 1605-002 Rek'!H19</f>
        <v>0</v>
      </c>
      <c r="J56" s="65">
        <f>'SO 02 1605-002 Rek'!I19+'SO 05 1605-002 Rek'!I19</f>
        <v>0</v>
      </c>
    </row>
    <row r="57" spans="2:10">
      <c r="B57" s="60" t="s">
        <v>767</v>
      </c>
      <c r="C57" s="61" t="s">
        <v>768</v>
      </c>
      <c r="D57" s="62"/>
      <c r="E57" s="78" t="str">
        <f t="shared" si="4"/>
        <v/>
      </c>
      <c r="F57" s="65">
        <f>'SO 01 1605-002 Rek'!E24+'SO 02 1605-002 Rek'!E20+'SO 05 1605-002 Rek'!E20</f>
        <v>0</v>
      </c>
      <c r="G57" s="65">
        <f>'SO 01 1605-002 Rek'!F24+'SO 02 1605-002 Rek'!F20+'SO 05 1605-002 Rek'!F20</f>
        <v>0</v>
      </c>
      <c r="H57" s="65">
        <f>'SO 01 1605-002 Rek'!G24+'SO 02 1605-002 Rek'!G20+'SO 05 1605-002 Rek'!G20</f>
        <v>0</v>
      </c>
      <c r="I57" s="65">
        <f>'SO 01 1605-002 Rek'!H24+'SO 02 1605-002 Rek'!H20+'SO 05 1605-002 Rek'!H20</f>
        <v>0</v>
      </c>
      <c r="J57" s="65">
        <f>'SO 01 1605-002 Rek'!I24+'SO 02 1605-002 Rek'!I20+'SO 05 1605-002 Rek'!I20</f>
        <v>0</v>
      </c>
    </row>
    <row r="58" spans="2:10">
      <c r="B58" s="60" t="s">
        <v>788</v>
      </c>
      <c r="C58" s="61" t="s">
        <v>789</v>
      </c>
      <c r="D58" s="62"/>
      <c r="E58" s="78" t="str">
        <f t="shared" si="4"/>
        <v/>
      </c>
      <c r="F58" s="65">
        <f>'SO 01 1605-002 Rek'!E25</f>
        <v>0</v>
      </c>
      <c r="G58" s="65">
        <f>'SO 01 1605-002 Rek'!F25</f>
        <v>0</v>
      </c>
      <c r="H58" s="65">
        <f>'SO 01 1605-002 Rek'!G25</f>
        <v>0</v>
      </c>
      <c r="I58" s="65">
        <f>'SO 01 1605-002 Rek'!H25</f>
        <v>0</v>
      </c>
      <c r="J58" s="65">
        <f>'SO 01 1605-002 Rek'!I25</f>
        <v>0</v>
      </c>
    </row>
    <row r="59" spans="2:10">
      <c r="B59" s="60" t="s">
        <v>1210</v>
      </c>
      <c r="C59" s="61" t="s">
        <v>1211</v>
      </c>
      <c r="D59" s="62"/>
      <c r="E59" s="78" t="str">
        <f t="shared" si="4"/>
        <v/>
      </c>
      <c r="F59" s="65">
        <f>'SO 02 1605-002 Rek'!E21+'SO 03 1605-002 Rek'!E17+'SO 05 1605-002 Rek'!E21</f>
        <v>0</v>
      </c>
      <c r="G59" s="65">
        <f>'SO 02 1605-002 Rek'!F21+'SO 03 1605-002 Rek'!F17+'SO 05 1605-002 Rek'!F21</f>
        <v>0</v>
      </c>
      <c r="H59" s="65">
        <f>'SO 02 1605-002 Rek'!G21+'SO 03 1605-002 Rek'!G17+'SO 05 1605-002 Rek'!G21</f>
        <v>0</v>
      </c>
      <c r="I59" s="65">
        <f>'SO 02 1605-002 Rek'!H21+'SO 03 1605-002 Rek'!H17+'SO 05 1605-002 Rek'!H21</f>
        <v>0</v>
      </c>
      <c r="J59" s="65">
        <f>'SO 02 1605-002 Rek'!I21+'SO 03 1605-002 Rek'!I17+'SO 05 1605-002 Rek'!I21</f>
        <v>0</v>
      </c>
    </row>
    <row r="60" spans="2:10">
      <c r="B60" s="60" t="s">
        <v>813</v>
      </c>
      <c r="C60" s="61" t="s">
        <v>814</v>
      </c>
      <c r="D60" s="62"/>
      <c r="E60" s="78" t="str">
        <f t="shared" si="4"/>
        <v/>
      </c>
      <c r="F60" s="65">
        <f>'SO 01 1605-002 Rek'!E26+'SO 02 1605-002 Rek'!E22+'SO 05 1605-002 Rek'!E22</f>
        <v>0</v>
      </c>
      <c r="G60" s="65">
        <f>'SO 01 1605-002 Rek'!F26+'SO 02 1605-002 Rek'!F22+'SO 05 1605-002 Rek'!F22</f>
        <v>0</v>
      </c>
      <c r="H60" s="65">
        <f>'SO 01 1605-002 Rek'!G26+'SO 02 1605-002 Rek'!G22+'SO 05 1605-002 Rek'!G22</f>
        <v>0</v>
      </c>
      <c r="I60" s="65">
        <f>'SO 01 1605-002 Rek'!H26+'SO 02 1605-002 Rek'!H22+'SO 05 1605-002 Rek'!H22</f>
        <v>0</v>
      </c>
      <c r="J60" s="65">
        <f>'SO 01 1605-002 Rek'!I26+'SO 02 1605-002 Rek'!I22+'SO 05 1605-002 Rek'!I22</f>
        <v>0</v>
      </c>
    </row>
    <row r="61" spans="2:10">
      <c r="B61" s="60" t="s">
        <v>1224</v>
      </c>
      <c r="C61" s="61" t="s">
        <v>1225</v>
      </c>
      <c r="D61" s="62"/>
      <c r="E61" s="78" t="str">
        <f t="shared" si="4"/>
        <v/>
      </c>
      <c r="F61" s="65">
        <f>'SO 02 1605-002 Rek'!E23+'SO 03 1605-002 Rek'!E18+'SO 04 1605-002 Rek'!E17+'SO 05 1605-002 Rek'!E23</f>
        <v>0</v>
      </c>
      <c r="G61" s="65">
        <f>'SO 02 1605-002 Rek'!F23+'SO 03 1605-002 Rek'!F18+'SO 04 1605-002 Rek'!F17+'SO 05 1605-002 Rek'!F23</f>
        <v>0</v>
      </c>
      <c r="H61" s="65">
        <f>'SO 02 1605-002 Rek'!G23+'SO 03 1605-002 Rek'!G18+'SO 04 1605-002 Rek'!G17+'SO 05 1605-002 Rek'!G23</f>
        <v>0</v>
      </c>
      <c r="I61" s="65">
        <f>'SO 02 1605-002 Rek'!H23+'SO 03 1605-002 Rek'!H18+'SO 04 1605-002 Rek'!H17+'SO 05 1605-002 Rek'!H23</f>
        <v>0</v>
      </c>
      <c r="J61" s="65">
        <f>'SO 02 1605-002 Rek'!I23+'SO 03 1605-002 Rek'!I18+'SO 04 1605-002 Rek'!I17+'SO 05 1605-002 Rek'!I23</f>
        <v>0</v>
      </c>
    </row>
    <row r="62" spans="2:10">
      <c r="B62" s="60" t="s">
        <v>839</v>
      </c>
      <c r="C62" s="61" t="s">
        <v>840</v>
      </c>
      <c r="D62" s="62"/>
      <c r="E62" s="78" t="str">
        <f t="shared" si="4"/>
        <v/>
      </c>
      <c r="F62" s="65">
        <f>'SO 01 1605-002 Rek'!E27+'SO 02 1605-002 Rek'!E24+'SO 03 1605-002 Rek'!E19+'SO 04 1605-002 Rek'!E18+'SO 05 1605-002 Rek'!E24</f>
        <v>0</v>
      </c>
      <c r="G62" s="65">
        <f>'SO 01 1605-002 Rek'!F27+'SO 02 1605-002 Rek'!F24+'SO 03 1605-002 Rek'!F19+'SO 04 1605-002 Rek'!F18+'SO 05 1605-002 Rek'!F24</f>
        <v>0</v>
      </c>
      <c r="H62" s="65">
        <f>'SO 01 1605-002 Rek'!G27+'SO 02 1605-002 Rek'!G24+'SO 03 1605-002 Rek'!G19+'SO 04 1605-002 Rek'!G18+'SO 05 1605-002 Rek'!G24</f>
        <v>0</v>
      </c>
      <c r="I62" s="65">
        <f>'SO 01 1605-002 Rek'!H27+'SO 02 1605-002 Rek'!H24+'SO 03 1605-002 Rek'!H19+'SO 04 1605-002 Rek'!H18+'SO 05 1605-002 Rek'!H24</f>
        <v>0</v>
      </c>
      <c r="J62" s="65">
        <f>'SO 01 1605-002 Rek'!I27+'SO 02 1605-002 Rek'!I24+'SO 03 1605-002 Rek'!I19+'SO 04 1605-002 Rek'!I18+'SO 05 1605-002 Rek'!I24</f>
        <v>0</v>
      </c>
    </row>
    <row r="63" spans="2:10">
      <c r="B63" s="60" t="s">
        <v>855</v>
      </c>
      <c r="C63" s="61" t="s">
        <v>856</v>
      </c>
      <c r="D63" s="62"/>
      <c r="E63" s="78" t="str">
        <f t="shared" si="4"/>
        <v/>
      </c>
      <c r="F63" s="65">
        <f>'SO 01 1605-002 Rek'!E28+'SO 02 1605-002 Rek'!E25+'SO 03 1605-002 Rek'!E20+'SO 05 1605-002 Rek'!E25</f>
        <v>0</v>
      </c>
      <c r="G63" s="65">
        <f>'SO 01 1605-002 Rek'!F28+'SO 02 1605-002 Rek'!F25+'SO 03 1605-002 Rek'!F20+'SO 05 1605-002 Rek'!F25</f>
        <v>0</v>
      </c>
      <c r="H63" s="65">
        <f>'SO 01 1605-002 Rek'!G28+'SO 02 1605-002 Rek'!G25+'SO 03 1605-002 Rek'!G20+'SO 05 1605-002 Rek'!G25</f>
        <v>0</v>
      </c>
      <c r="I63" s="65">
        <f>'SO 01 1605-002 Rek'!H28+'SO 02 1605-002 Rek'!H25+'SO 03 1605-002 Rek'!H20+'SO 05 1605-002 Rek'!H25</f>
        <v>0</v>
      </c>
      <c r="J63" s="65">
        <f>'SO 01 1605-002 Rek'!I28+'SO 02 1605-002 Rek'!I25+'SO 03 1605-002 Rek'!I20+'SO 05 1605-002 Rek'!I25</f>
        <v>0</v>
      </c>
    </row>
    <row r="64" spans="2:10">
      <c r="B64" s="60" t="s">
        <v>1473</v>
      </c>
      <c r="C64" s="67" t="s">
        <v>1474</v>
      </c>
      <c r="D64" s="62"/>
      <c r="E64" s="78" t="str">
        <f t="shared" si="4"/>
        <v/>
      </c>
      <c r="F64" s="65">
        <f>'SO 03 1605-002 Rek'!E21</f>
        <v>0</v>
      </c>
      <c r="G64" s="65">
        <f>'SO 03 1605-002 Rek'!F21</f>
        <v>0</v>
      </c>
      <c r="H64" s="65">
        <f>'SO 03 1605-002 Rek'!G21</f>
        <v>0</v>
      </c>
      <c r="I64" s="65">
        <f>'SO 03 1605-002 Rek'!H21</f>
        <v>0</v>
      </c>
      <c r="J64" s="65">
        <f>'SO 03 1605-002 Rek'!I21</f>
        <v>0</v>
      </c>
    </row>
    <row r="65" spans="2:10">
      <c r="B65" s="60" t="s">
        <v>1288</v>
      </c>
      <c r="C65" s="61" t="s">
        <v>1289</v>
      </c>
      <c r="D65" s="62"/>
      <c r="E65" s="78" t="str">
        <f t="shared" si="4"/>
        <v/>
      </c>
      <c r="F65" s="65">
        <f>'SO 02 1605-002 Rek'!E26+'SO 05 1605-002 Rek'!E26</f>
        <v>0</v>
      </c>
      <c r="G65" s="65">
        <f>'SO 02 1605-002 Rek'!F26+'SO 05 1605-002 Rek'!F26</f>
        <v>0</v>
      </c>
      <c r="H65" s="65">
        <f>'SO 02 1605-002 Rek'!G26+'SO 05 1605-002 Rek'!G26</f>
        <v>0</v>
      </c>
      <c r="I65" s="65">
        <f>'SO 02 1605-002 Rek'!H26+'SO 05 1605-002 Rek'!H26</f>
        <v>0</v>
      </c>
      <c r="J65" s="65">
        <f>'SO 02 1605-002 Rek'!I26+'SO 05 1605-002 Rek'!I26</f>
        <v>0</v>
      </c>
    </row>
    <row r="66" spans="2:10">
      <c r="B66" s="60" t="s">
        <v>896</v>
      </c>
      <c r="C66" s="61" t="s">
        <v>897</v>
      </c>
      <c r="D66" s="62"/>
      <c r="E66" s="78" t="str">
        <f t="shared" si="4"/>
        <v/>
      </c>
      <c r="F66" s="65">
        <f>'SO 01 1605-002 Rek'!E29+'SO 02 1605-002 Rek'!E27+'SO 03 1605-002 Rek'!E22+'SO 05 1605-002 Rek'!E27</f>
        <v>0</v>
      </c>
      <c r="G66" s="65">
        <f>'SO 01 1605-002 Rek'!F29+'SO 02 1605-002 Rek'!F27+'SO 03 1605-002 Rek'!F22+'SO 05 1605-002 Rek'!F27</f>
        <v>0</v>
      </c>
      <c r="H66" s="65">
        <f>'SO 01 1605-002 Rek'!G29+'SO 02 1605-002 Rek'!G27+'SO 03 1605-002 Rek'!G22+'SO 05 1605-002 Rek'!G27</f>
        <v>0</v>
      </c>
      <c r="I66" s="65">
        <f>'SO 01 1605-002 Rek'!H29+'SO 02 1605-002 Rek'!H27+'SO 03 1605-002 Rek'!H22+'SO 05 1605-002 Rek'!H27</f>
        <v>0</v>
      </c>
      <c r="J66" s="65">
        <f>'SO 01 1605-002 Rek'!I29+'SO 02 1605-002 Rek'!I27+'SO 03 1605-002 Rek'!I22+'SO 05 1605-002 Rek'!I27</f>
        <v>0</v>
      </c>
    </row>
    <row r="67" spans="2:10">
      <c r="B67" s="60" t="s">
        <v>909</v>
      </c>
      <c r="C67" s="61" t="s">
        <v>910</v>
      </c>
      <c r="D67" s="62"/>
      <c r="E67" s="78" t="str">
        <f t="shared" si="4"/>
        <v/>
      </c>
      <c r="F67" s="65">
        <f>'SO 01 1605-002 Rek'!E30+'SO 02 1605-002 Rek'!E28+'SO 03 1605-002 Rek'!E23+'SO 05 1605-002 Rek'!E28</f>
        <v>0</v>
      </c>
      <c r="G67" s="65">
        <f>'SO 01 1605-002 Rek'!F30+'SO 02 1605-002 Rek'!F28+'SO 03 1605-002 Rek'!F23+'SO 05 1605-002 Rek'!F28</f>
        <v>0</v>
      </c>
      <c r="H67" s="65">
        <f>'SO 01 1605-002 Rek'!G30+'SO 02 1605-002 Rek'!G28+'SO 03 1605-002 Rek'!G23+'SO 05 1605-002 Rek'!G28</f>
        <v>0</v>
      </c>
      <c r="I67" s="65">
        <f>'SO 01 1605-002 Rek'!H30+'SO 02 1605-002 Rek'!H28+'SO 03 1605-002 Rek'!H23+'SO 05 1605-002 Rek'!H28</f>
        <v>0</v>
      </c>
      <c r="J67" s="65">
        <f>'SO 01 1605-002 Rek'!I30+'SO 02 1605-002 Rek'!I28+'SO 03 1605-002 Rek'!I23+'SO 05 1605-002 Rek'!I28</f>
        <v>0</v>
      </c>
    </row>
    <row r="68" spans="2:10">
      <c r="B68" s="60" t="s">
        <v>446</v>
      </c>
      <c r="C68" s="61" t="s">
        <v>447</v>
      </c>
      <c r="D68" s="62"/>
      <c r="E68" s="78" t="str">
        <f t="shared" si="4"/>
        <v/>
      </c>
      <c r="F68" s="66">
        <f>'SO 01 1605-002 Rek'!E14</f>
        <v>0</v>
      </c>
      <c r="G68" s="66">
        <f>'SO 01 1605-002 Rek'!F14</f>
        <v>0</v>
      </c>
      <c r="H68" s="66">
        <f>'SO 01 1605-002 Rek'!G14</f>
        <v>0</v>
      </c>
      <c r="I68" s="66">
        <f>'SO 01 1605-002 Rek'!H14</f>
        <v>0</v>
      </c>
      <c r="J68" s="66">
        <f>'SO 01 1605-002 Rek'!I14</f>
        <v>0</v>
      </c>
    </row>
    <row r="69" spans="2:10">
      <c r="B69" s="60" t="s">
        <v>459</v>
      </c>
      <c r="C69" s="61" t="s">
        <v>460</v>
      </c>
      <c r="D69" s="62"/>
      <c r="E69" s="78" t="str">
        <f t="shared" si="4"/>
        <v/>
      </c>
      <c r="F69" s="66">
        <f>'SO 01 1605-002 Rek'!E15+'SO 02 1605-002 Rek'!E12+'SO 03 1605-002 Rek'!E10+'SO 05 1605-002 Rek'!E12</f>
        <v>0</v>
      </c>
      <c r="G69" s="66">
        <f>'SO 01 1605-002 Rek'!F15+'SO 02 1605-002 Rek'!F12+'SO 03 1605-002 Rek'!F10+'SO 05 1605-002 Rek'!F12</f>
        <v>0</v>
      </c>
      <c r="H69" s="66">
        <f>'SO 01 1605-002 Rek'!G15+'SO 02 1605-002 Rek'!G12+'SO 03 1605-002 Rek'!G10+'SO 05 1605-002 Rek'!G12</f>
        <v>0</v>
      </c>
      <c r="I69" s="66">
        <f>'SO 01 1605-002 Rek'!H15+'SO 02 1605-002 Rek'!H12+'SO 03 1605-002 Rek'!H10+'SO 05 1605-002 Rek'!H12</f>
        <v>0</v>
      </c>
      <c r="J69" s="66">
        <f>'SO 01 1605-002 Rek'!I15+'SO 02 1605-002 Rek'!I12+'SO 03 1605-002 Rek'!I10+'SO 05 1605-002 Rek'!I12</f>
        <v>0</v>
      </c>
    </row>
    <row r="70" spans="2:10">
      <c r="B70" s="60" t="s">
        <v>498</v>
      </c>
      <c r="C70" s="61" t="s">
        <v>499</v>
      </c>
      <c r="D70" s="62"/>
      <c r="E70" s="78" t="str">
        <f t="shared" si="4"/>
        <v/>
      </c>
      <c r="F70" s="66">
        <f>'SO 01 1605-002 Rek'!E16+'SO 02 1605-002 Rek'!E13+'SO 03 1605-002 Rek'!E11+'SO 05 1605-002 Rek'!E13</f>
        <v>0</v>
      </c>
      <c r="G70" s="66">
        <f>'SO 01 1605-002 Rek'!F16+'SO 02 1605-002 Rek'!F13+'SO 03 1605-002 Rek'!F11+'SO 05 1605-002 Rek'!F13</f>
        <v>0</v>
      </c>
      <c r="H70" s="66">
        <f>'SO 01 1605-002 Rek'!G16+'SO 02 1605-002 Rek'!G13+'SO 03 1605-002 Rek'!G11+'SO 05 1605-002 Rek'!G13</f>
        <v>0</v>
      </c>
      <c r="I70" s="66">
        <f>'SO 01 1605-002 Rek'!H16+'SO 02 1605-002 Rek'!H13+'SO 03 1605-002 Rek'!H11+'SO 05 1605-002 Rek'!H13</f>
        <v>0</v>
      </c>
      <c r="J70" s="66">
        <f>'SO 01 1605-002 Rek'!I16+'SO 02 1605-002 Rek'!I13+'SO 03 1605-002 Rek'!I11+'SO 05 1605-002 Rek'!I13</f>
        <v>0</v>
      </c>
    </row>
    <row r="71" spans="2:10">
      <c r="B71" s="60" t="s">
        <v>523</v>
      </c>
      <c r="C71" s="61" t="s">
        <v>524</v>
      </c>
      <c r="D71" s="62"/>
      <c r="E71" s="78" t="str">
        <f t="shared" si="4"/>
        <v/>
      </c>
      <c r="F71" s="66">
        <f>'SO 01 1605-002 Rek'!E17+'SO 02 1605-002 Rek'!E14+'SO 03 1605-002 Rek'!E12+'SO 04 1605-002 Rek'!E14+'SO 05 1605-002 Rek'!E14</f>
        <v>0</v>
      </c>
      <c r="G71" s="66">
        <f>'SO 01 1605-002 Rek'!F17+'SO 02 1605-002 Rek'!F14+'SO 03 1605-002 Rek'!F12+'SO 04 1605-002 Rek'!F14+'SO 05 1605-002 Rek'!F14</f>
        <v>0</v>
      </c>
      <c r="H71" s="66">
        <f>'SO 01 1605-002 Rek'!G17+'SO 02 1605-002 Rek'!G14+'SO 03 1605-002 Rek'!G12+'SO 04 1605-002 Rek'!G14+'SO 05 1605-002 Rek'!G14</f>
        <v>0</v>
      </c>
      <c r="I71" s="66">
        <f>'SO 01 1605-002 Rek'!H17+'SO 02 1605-002 Rek'!H14+'SO 03 1605-002 Rek'!H12+'SO 04 1605-002 Rek'!H14+'SO 05 1605-002 Rek'!H14</f>
        <v>0</v>
      </c>
      <c r="J71" s="66">
        <f>'SO 01 1605-002 Rek'!I17+'SO 02 1605-002 Rek'!I14+'SO 03 1605-002 Rek'!I12+'SO 04 1605-002 Rek'!I14+'SO 05 1605-002 Rek'!I14</f>
        <v>0</v>
      </c>
    </row>
    <row r="72" spans="2:10">
      <c r="B72" s="60" t="s">
        <v>592</v>
      </c>
      <c r="C72" s="61" t="s">
        <v>593</v>
      </c>
      <c r="D72" s="62"/>
      <c r="E72" s="78" t="str">
        <f t="shared" si="4"/>
        <v/>
      </c>
      <c r="F72" s="66">
        <f>'SO 01 1605-002 Rek'!E18+'SO 02 1605-002 Rek'!E15+'SO 03 1605-002 Rek'!E13+'SO 05 1605-002 Rek'!E15</f>
        <v>0</v>
      </c>
      <c r="G72" s="66">
        <f>'SO 01 1605-002 Rek'!F18+'SO 02 1605-002 Rek'!F15+'SO 03 1605-002 Rek'!F13+'SO 05 1605-002 Rek'!F15</f>
        <v>0</v>
      </c>
      <c r="H72" s="66">
        <f>'SO 01 1605-002 Rek'!G18+'SO 02 1605-002 Rek'!G15+'SO 03 1605-002 Rek'!G13+'SO 05 1605-002 Rek'!G15</f>
        <v>0</v>
      </c>
      <c r="I72" s="66">
        <f>'SO 01 1605-002 Rek'!H18+'SO 02 1605-002 Rek'!H15+'SO 03 1605-002 Rek'!H13+'SO 05 1605-002 Rek'!H15</f>
        <v>0</v>
      </c>
      <c r="J72" s="66">
        <f>'SO 01 1605-002 Rek'!I18+'SO 02 1605-002 Rek'!I15+'SO 03 1605-002 Rek'!I13+'SO 05 1605-002 Rek'!I15</f>
        <v>0</v>
      </c>
    </row>
    <row r="73" spans="2:10">
      <c r="B73" s="60" t="s">
        <v>626</v>
      </c>
      <c r="C73" s="61" t="s">
        <v>627</v>
      </c>
      <c r="D73" s="62"/>
      <c r="E73" s="78" t="str">
        <f t="shared" si="4"/>
        <v/>
      </c>
      <c r="F73" s="66">
        <f>'SO 01 1605-002 Rek'!E19+'SO 02 1605-002 Rek'!E16+'SO 03 1605-002 Rek'!E14+'SO 04 1605-002 Rek'!E15+'SO 05 1605-002 Rek'!E16</f>
        <v>0</v>
      </c>
      <c r="G73" s="66">
        <f>'SO 01 1605-002 Rek'!F19+'SO 02 1605-002 Rek'!F16+'SO 03 1605-002 Rek'!F14+'SO 04 1605-002 Rek'!F15+'SO 05 1605-002 Rek'!F16</f>
        <v>0</v>
      </c>
      <c r="H73" s="66">
        <f>'SO 01 1605-002 Rek'!G19+'SO 02 1605-002 Rek'!G16+'SO 03 1605-002 Rek'!G14+'SO 04 1605-002 Rek'!G15+'SO 05 1605-002 Rek'!G16</f>
        <v>0</v>
      </c>
      <c r="I73" s="66">
        <f>'SO 01 1605-002 Rek'!H19+'SO 02 1605-002 Rek'!H16+'SO 03 1605-002 Rek'!H14+'SO 04 1605-002 Rek'!H15+'SO 05 1605-002 Rek'!H16</f>
        <v>0</v>
      </c>
      <c r="J73" s="66">
        <f>'SO 01 1605-002 Rek'!I19+'SO 02 1605-002 Rek'!I16+'SO 03 1605-002 Rek'!I14+'SO 04 1605-002 Rek'!I15+'SO 05 1605-002 Rek'!I16</f>
        <v>0</v>
      </c>
    </row>
    <row r="74" spans="2:10">
      <c r="B74" s="60" t="s">
        <v>938</v>
      </c>
      <c r="C74" s="61" t="s">
        <v>939</v>
      </c>
      <c r="D74" s="62"/>
      <c r="E74" s="78" t="str">
        <f t="shared" si="4"/>
        <v/>
      </c>
      <c r="F74" s="66">
        <f>'SO 01 1605-002 Rek'!E31+'SO 02 1605-002 Rek'!E29+'SO 03 1605-002 Rek'!E24+'SO 04 1605-002 Rek'!E19+'SO 05 1605-002 Rek'!E29</f>
        <v>0</v>
      </c>
      <c r="G74" s="66">
        <f>'SO 01 1605-002 Rek'!F31+'SO 02 1605-002 Rek'!F29+'SO 03 1605-002 Rek'!F24+'SO 04 1605-002 Rek'!F19+'SO 05 1605-002 Rek'!F29</f>
        <v>0</v>
      </c>
      <c r="H74" s="66">
        <f>'SO 01 1605-002 Rek'!G31+'SO 02 1605-002 Rek'!G29+'SO 03 1605-002 Rek'!G24+'SO 04 1605-002 Rek'!G19+'SO 05 1605-002 Rek'!G29</f>
        <v>0</v>
      </c>
      <c r="I74" s="66">
        <f>'SO 01 1605-002 Rek'!H31+'SO 02 1605-002 Rek'!H29+'SO 03 1605-002 Rek'!H24+'SO 04 1605-002 Rek'!H19+'SO 05 1605-002 Rek'!H29</f>
        <v>0</v>
      </c>
      <c r="J74" s="66">
        <f>'SO 01 1605-002 Rek'!I31+'SO 02 1605-002 Rek'!I29+'SO 03 1605-002 Rek'!I24+'SO 04 1605-002 Rek'!I19+'SO 05 1605-002 Rek'!I29</f>
        <v>0</v>
      </c>
    </row>
    <row r="75" spans="2:10">
      <c r="B75" s="60" t="s">
        <v>957</v>
      </c>
      <c r="C75" s="61" t="s">
        <v>958</v>
      </c>
      <c r="D75" s="62"/>
      <c r="E75" s="78" t="str">
        <f t="shared" si="4"/>
        <v/>
      </c>
      <c r="F75" s="65">
        <f>'SO 01 1605-002 Rek'!E32+'SO 02 1605-002 Rek'!E30+'SO 05 1605-002 Rek'!E30</f>
        <v>0</v>
      </c>
      <c r="G75" s="65">
        <f>'SO 01 1605-002 Rek'!F32+'SO 02 1605-002 Rek'!F30+'SO 05 1605-002 Rek'!F30</f>
        <v>0</v>
      </c>
      <c r="H75" s="65">
        <f>'SO 01 1605-002 Rek'!G32+'SO 02 1605-002 Rek'!G30+'SO 05 1605-002 Rek'!G30</f>
        <v>0</v>
      </c>
      <c r="I75" s="65">
        <f>'SO 01 1605-002 Rek'!H32+'SO 02 1605-002 Rek'!H30+'SO 05 1605-002 Rek'!H30</f>
        <v>0</v>
      </c>
      <c r="J75" s="65">
        <f>'SO 01 1605-002 Rek'!I32+'SO 02 1605-002 Rek'!I30+'SO 05 1605-002 Rek'!I30</f>
        <v>0</v>
      </c>
    </row>
    <row r="76" spans="2:10">
      <c r="B76" s="60" t="s">
        <v>1011</v>
      </c>
      <c r="C76" s="61" t="s">
        <v>1012</v>
      </c>
      <c r="D76" s="62"/>
      <c r="E76" s="78" t="str">
        <f t="shared" si="4"/>
        <v/>
      </c>
      <c r="F76" s="65">
        <f>'SO 01 1605-002 Rek'!E33</f>
        <v>0</v>
      </c>
      <c r="G76" s="65">
        <f>'SO 01 1605-002 Rek'!F33</f>
        <v>0</v>
      </c>
      <c r="H76" s="65">
        <f>'SO 01 1605-002 Rek'!G33</f>
        <v>0</v>
      </c>
      <c r="I76" s="65">
        <f>'SO 01 1605-002 Rek'!H33</f>
        <v>0</v>
      </c>
      <c r="J76" s="65">
        <f>'SO 01 1605-002 Rek'!I33</f>
        <v>0</v>
      </c>
    </row>
    <row r="77" spans="2:10">
      <c r="B77" s="60" t="s">
        <v>1656</v>
      </c>
      <c r="C77" s="67" t="s">
        <v>1657</v>
      </c>
      <c r="D77" s="62"/>
      <c r="E77" s="78" t="str">
        <f t="shared" si="4"/>
        <v/>
      </c>
      <c r="F77" s="65">
        <f>'SO 04 1605-002 Rek'!E20</f>
        <v>0</v>
      </c>
      <c r="G77" s="65">
        <f>'SO 04 1605-002 Rek'!F20</f>
        <v>0</v>
      </c>
      <c r="H77" s="65">
        <f>'SO 04 1605-002 Rek'!G20</f>
        <v>0</v>
      </c>
      <c r="I77" s="65">
        <f>'SO 04 1605-002 Rek'!H20</f>
        <v>0</v>
      </c>
      <c r="J77" s="65">
        <f>'SO 04 1605-002 Rek'!I20</f>
        <v>0</v>
      </c>
    </row>
    <row r="78" spans="2:10">
      <c r="B78" s="68" t="s">
        <v>19</v>
      </c>
      <c r="C78" s="69"/>
      <c r="D78" s="70"/>
      <c r="E78" s="79" t="str">
        <f t="shared" ref="E78" si="5">IF(SUM(SoucetDilu)=0,"",SUM(F78:J78)/SUM(SoucetDilu)*100)</f>
        <v/>
      </c>
      <c r="F78" s="72">
        <f>SUM(F42:F77)</f>
        <v>0</v>
      </c>
      <c r="G78" s="75">
        <f>SUM(G42:G77)</f>
        <v>0</v>
      </c>
      <c r="H78" s="72">
        <f>SUM(H42:H77)</f>
        <v>0</v>
      </c>
      <c r="I78" s="75">
        <f>SUM(I42:I77)</f>
        <v>0</v>
      </c>
      <c r="J78" s="72">
        <f>SUM(J42:J77)</f>
        <v>0</v>
      </c>
    </row>
    <row r="80" spans="2:10" ht="2.25" customHeight="1"/>
    <row r="81" spans="2:10" ht="1.5" customHeight="1"/>
    <row r="82" spans="2:10" ht="0.75" customHeight="1"/>
    <row r="83" spans="2:10" ht="0.75" customHeight="1"/>
    <row r="84" spans="2:10" ht="0.75" customHeight="1"/>
    <row r="85" spans="2:10" ht="18">
      <c r="B85" s="13" t="s">
        <v>27</v>
      </c>
      <c r="C85" s="45"/>
      <c r="D85" s="45"/>
      <c r="E85" s="45"/>
      <c r="F85" s="45"/>
      <c r="G85" s="45"/>
      <c r="H85" s="45"/>
      <c r="I85" s="45"/>
      <c r="J85" s="45"/>
    </row>
    <row r="87" spans="2:10">
      <c r="B87" s="47" t="s">
        <v>28</v>
      </c>
      <c r="C87" s="48"/>
      <c r="D87" s="48"/>
      <c r="E87" s="80"/>
      <c r="F87" s="81"/>
      <c r="G87" s="51"/>
      <c r="H87" s="50" t="s">
        <v>17</v>
      </c>
      <c r="I87" s="1"/>
      <c r="J87" s="1"/>
    </row>
    <row r="88" spans="2:10">
      <c r="B88" s="52" t="s">
        <v>1029</v>
      </c>
      <c r="C88" s="53"/>
      <c r="D88" s="54"/>
      <c r="E88" s="82"/>
      <c r="F88" s="83"/>
      <c r="G88" s="57"/>
      <c r="H88" s="58">
        <f>'SO 01 1605-002 Rek'!I39+'SO 02 1605-002 Rek'!I36+'SO 03 1605-002 Rek'!I30+'SO 04 1605-002 Rek'!I26+'SO 05 1605-002 Rek'!I36</f>
        <v>0</v>
      </c>
      <c r="I88" s="1"/>
      <c r="J88" s="1"/>
    </row>
    <row r="89" spans="2:10">
      <c r="B89" s="60" t="s">
        <v>58</v>
      </c>
      <c r="C89" s="61"/>
      <c r="D89" s="62"/>
      <c r="E89" s="84"/>
      <c r="F89" s="85"/>
      <c r="G89" s="65"/>
      <c r="H89" s="66">
        <f>'SO 01 1605-002 Rek'!I40+'SO 02 1605-002 Rek'!I37+'SO 03 1605-002 Rek'!I31+'SO 04 1605-002 Rek'!I27+'SO 05 1605-002 Rek'!I37</f>
        <v>0</v>
      </c>
      <c r="I89" s="1"/>
      <c r="J89" s="1"/>
    </row>
    <row r="90" spans="2:10">
      <c r="B90" s="60" t="s">
        <v>1030</v>
      </c>
      <c r="C90" s="61"/>
      <c r="D90" s="62"/>
      <c r="E90" s="84"/>
      <c r="F90" s="85"/>
      <c r="G90" s="65"/>
      <c r="H90" s="66">
        <f>'SO 01 1605-002 Rek'!I41+'SO 02 1605-002 Rek'!I38+'SO 03 1605-002 Rek'!I32+'SO 04 1605-002 Rek'!I28+'SO 05 1605-002 Rek'!I38</f>
        <v>0</v>
      </c>
      <c r="I90" s="1"/>
      <c r="J90" s="1"/>
    </row>
    <row r="91" spans="2:10">
      <c r="B91" s="60" t="s">
        <v>1031</v>
      </c>
      <c r="C91" s="61"/>
      <c r="D91" s="62"/>
      <c r="E91" s="84"/>
      <c r="F91" s="85"/>
      <c r="G91" s="65"/>
      <c r="H91" s="66">
        <f>'SO 01 1605-002 Rek'!I42+'SO 02 1605-002 Rek'!I39+'SO 03 1605-002 Rek'!I33+'SO 04 1605-002 Rek'!I29+'SO 05 1605-002 Rek'!I39</f>
        <v>0</v>
      </c>
      <c r="I91" s="1"/>
      <c r="J91" s="1"/>
    </row>
    <row r="92" spans="2:10">
      <c r="B92" s="60" t="s">
        <v>1032</v>
      </c>
      <c r="C92" s="61"/>
      <c r="D92" s="62"/>
      <c r="E92" s="84"/>
      <c r="F92" s="85"/>
      <c r="G92" s="65"/>
      <c r="H92" s="66">
        <f>'SO 01 1605-002 Rek'!I43+'SO 02 1605-002 Rek'!I40+'SO 03 1605-002 Rek'!I34+'SO 04 1605-002 Rek'!I30+'SO 05 1605-002 Rek'!I40</f>
        <v>0</v>
      </c>
      <c r="I92" s="1"/>
      <c r="J92" s="1"/>
    </row>
    <row r="93" spans="2:10">
      <c r="B93" s="60" t="s">
        <v>1033</v>
      </c>
      <c r="C93" s="61"/>
      <c r="D93" s="62"/>
      <c r="E93" s="84"/>
      <c r="F93" s="85"/>
      <c r="G93" s="65"/>
      <c r="H93" s="66">
        <f>'SO 01 1605-002 Rek'!I44+'SO 02 1605-002 Rek'!I41+'SO 03 1605-002 Rek'!I35+'SO 04 1605-002 Rek'!I31+'SO 05 1605-002 Rek'!I41</f>
        <v>0</v>
      </c>
      <c r="I93" s="1"/>
      <c r="J93" s="1"/>
    </row>
    <row r="94" spans="2:10">
      <c r="B94" s="60" t="s">
        <v>1034</v>
      </c>
      <c r="C94" s="61"/>
      <c r="D94" s="62"/>
      <c r="E94" s="84"/>
      <c r="F94" s="85"/>
      <c r="G94" s="65"/>
      <c r="H94" s="66">
        <f>'SO 01 1605-002 Rek'!I45+'SO 02 1605-002 Rek'!I42+'SO 03 1605-002 Rek'!I36+'SO 04 1605-002 Rek'!I32+'SO 05 1605-002 Rek'!I42</f>
        <v>0</v>
      </c>
      <c r="I94" s="1"/>
      <c r="J94" s="1"/>
    </row>
    <row r="95" spans="2:10">
      <c r="B95" s="60" t="s">
        <v>1765</v>
      </c>
      <c r="C95" s="61"/>
      <c r="D95" s="62"/>
      <c r="E95" s="84"/>
      <c r="F95" s="85"/>
      <c r="G95" s="65"/>
      <c r="H95" s="66">
        <f>'SO 01 1605-002 Rek'!I46+'SO 02 1605-002 Rek'!I43+'SO 03 1605-002 Rek'!I37+'SO 04 1605-002 Rek'!I33+'SO 05 1605-002 Rek'!I43</f>
        <v>0</v>
      </c>
      <c r="I95" s="1"/>
      <c r="J95" s="1"/>
    </row>
    <row r="96" spans="2:10">
      <c r="B96" s="68" t="s">
        <v>19</v>
      </c>
      <c r="C96" s="69"/>
      <c r="D96" s="70"/>
      <c r="E96" s="86"/>
      <c r="F96" s="87"/>
      <c r="G96" s="75"/>
      <c r="H96" s="72">
        <f>SUM(H88:H95)</f>
        <v>0</v>
      </c>
      <c r="I96" s="1"/>
      <c r="J96" s="1"/>
    </row>
    <row r="97" spans="9:10">
      <c r="I97" s="1"/>
      <c r="J97" s="1"/>
    </row>
  </sheetData>
  <sortState ref="B831:K866">
    <sortCondition ref="B831"/>
  </sortState>
  <mergeCells count="5">
    <mergeCell ref="I19:J19"/>
    <mergeCell ref="I20:J20"/>
    <mergeCell ref="I21:J21"/>
    <mergeCell ref="I22:J22"/>
    <mergeCell ref="I23:J23"/>
  </mergeCells>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&amp;A</oddFooter>
  </headerFooter>
</worksheet>
</file>

<file path=xl/worksheets/sheet10.xml><?xml version="1.0" encoding="utf-8"?>
<worksheet xmlns="http://schemas.openxmlformats.org/spreadsheetml/2006/main" xmlns:r="http://schemas.openxmlformats.org/officeDocument/2006/relationships">
  <sheetPr codeName="List4"/>
  <dimension ref="A1:CB373"/>
  <sheetViews>
    <sheetView showGridLines="0" showZeros="0" topLeftCell="A257" zoomScaleNormal="100" zoomScaleSheetLayoutView="100" workbookViewId="0">
      <selection activeCell="F290" sqref="F290"/>
    </sheetView>
  </sheetViews>
  <sheetFormatPr defaultRowHeight="12.75"/>
  <cols>
    <col min="1" max="1" width="4.42578125" style="226" customWidth="1"/>
    <col min="2" max="2" width="11.5703125" style="226" customWidth="1"/>
    <col min="3" max="3" width="40.42578125" style="226" customWidth="1"/>
    <col min="4" max="4" width="5.5703125" style="226" customWidth="1"/>
    <col min="5" max="5" width="8.5703125" style="234" customWidth="1"/>
    <col min="6" max="6" width="9.85546875" style="226" customWidth="1"/>
    <col min="7" max="7" width="13.85546875" style="226" customWidth="1"/>
    <col min="8" max="8" width="11.7109375" style="226" customWidth="1"/>
    <col min="9" max="9" width="11.5703125" style="226" customWidth="1"/>
    <col min="10" max="10" width="11" style="226" customWidth="1"/>
    <col min="11" max="11" width="10.42578125" style="226" customWidth="1"/>
    <col min="12" max="12" width="75.42578125" style="226" customWidth="1"/>
    <col min="13" max="13" width="45.28515625" style="226" customWidth="1"/>
    <col min="14" max="16384" width="9.140625" style="226"/>
  </cols>
  <sheetData>
    <row r="1" spans="1:80" ht="15.75">
      <c r="A1" s="325" t="s">
        <v>83</v>
      </c>
      <c r="B1" s="325"/>
      <c r="C1" s="325"/>
      <c r="D1" s="325"/>
      <c r="E1" s="325"/>
      <c r="F1" s="325"/>
      <c r="G1" s="325"/>
    </row>
    <row r="2" spans="1:80" ht="14.25" customHeight="1" thickBot="1">
      <c r="B2" s="227"/>
      <c r="C2" s="228"/>
      <c r="D2" s="228"/>
      <c r="E2" s="229"/>
      <c r="F2" s="228"/>
      <c r="G2" s="228"/>
    </row>
    <row r="3" spans="1:80" ht="13.5" thickTop="1">
      <c r="A3" s="310" t="s">
        <v>2</v>
      </c>
      <c r="B3" s="311"/>
      <c r="C3" s="180" t="s">
        <v>103</v>
      </c>
      <c r="D3" s="181"/>
      <c r="E3" s="230" t="s">
        <v>84</v>
      </c>
      <c r="F3" s="231" t="str">
        <f>'SO 03 1605-002 Rek'!H1</f>
        <v>16/05-002</v>
      </c>
      <c r="G3" s="232"/>
    </row>
    <row r="4" spans="1:80" ht="13.5" thickBot="1">
      <c r="A4" s="326" t="s">
        <v>74</v>
      </c>
      <c r="B4" s="313"/>
      <c r="C4" s="186" t="s">
        <v>1337</v>
      </c>
      <c r="D4" s="187"/>
      <c r="E4" s="327" t="str">
        <f>'SO 03 1605-002 Rek'!G2</f>
        <v>Vnitřní rampa</v>
      </c>
      <c r="F4" s="328"/>
      <c r="G4" s="329"/>
    </row>
    <row r="5" spans="1:80" ht="13.5" thickTop="1">
      <c r="A5" s="233"/>
      <c r="G5" s="235"/>
    </row>
    <row r="6" spans="1:80" ht="27" customHeight="1">
      <c r="A6" s="236" t="s">
        <v>85</v>
      </c>
      <c r="B6" s="237" t="s">
        <v>86</v>
      </c>
      <c r="C6" s="237" t="s">
        <v>87</v>
      </c>
      <c r="D6" s="237" t="s">
        <v>88</v>
      </c>
      <c r="E6" s="238" t="s">
        <v>89</v>
      </c>
      <c r="F6" s="237" t="s">
        <v>90</v>
      </c>
      <c r="G6" s="239" t="s">
        <v>91</v>
      </c>
      <c r="H6" s="240" t="s">
        <v>92</v>
      </c>
      <c r="I6" s="240" t="s">
        <v>93</v>
      </c>
      <c r="J6" s="240" t="s">
        <v>94</v>
      </c>
      <c r="K6" s="240" t="s">
        <v>95</v>
      </c>
    </row>
    <row r="7" spans="1:80">
      <c r="A7" s="241" t="s">
        <v>96</v>
      </c>
      <c r="B7" s="242" t="s">
        <v>211</v>
      </c>
      <c r="C7" s="243" t="s">
        <v>212</v>
      </c>
      <c r="D7" s="244"/>
      <c r="E7" s="245"/>
      <c r="F7" s="245"/>
      <c r="G7" s="246"/>
      <c r="H7" s="247"/>
      <c r="I7" s="248"/>
      <c r="J7" s="249"/>
      <c r="K7" s="250"/>
      <c r="O7" s="251">
        <v>1</v>
      </c>
    </row>
    <row r="8" spans="1:80" ht="22.5">
      <c r="A8" s="252">
        <v>1</v>
      </c>
      <c r="B8" s="253" t="s">
        <v>1338</v>
      </c>
      <c r="C8" s="254" t="s">
        <v>1339</v>
      </c>
      <c r="D8" s="255" t="s">
        <v>140</v>
      </c>
      <c r="E8" s="256">
        <v>0.159</v>
      </c>
      <c r="F8" s="256"/>
      <c r="G8" s="257">
        <f>E8*F8</f>
        <v>0</v>
      </c>
      <c r="H8" s="258">
        <v>1.09663</v>
      </c>
      <c r="I8" s="259">
        <f>E8*H8</f>
        <v>0.17436417000000001</v>
      </c>
      <c r="J8" s="258">
        <v>0</v>
      </c>
      <c r="K8" s="259">
        <f>E8*J8</f>
        <v>0</v>
      </c>
      <c r="O8" s="251">
        <v>2</v>
      </c>
      <c r="AA8" s="226">
        <v>1</v>
      </c>
      <c r="AB8" s="226">
        <v>1</v>
      </c>
      <c r="AC8" s="226">
        <v>1</v>
      </c>
      <c r="AZ8" s="226">
        <v>1</v>
      </c>
      <c r="BA8" s="226">
        <f>IF(AZ8=1,G8,0)</f>
        <v>0</v>
      </c>
      <c r="BB8" s="226">
        <f>IF(AZ8=2,G8,0)</f>
        <v>0</v>
      </c>
      <c r="BC8" s="226">
        <f>IF(AZ8=3,G8,0)</f>
        <v>0</v>
      </c>
      <c r="BD8" s="226">
        <f>IF(AZ8=4,G8,0)</f>
        <v>0</v>
      </c>
      <c r="BE8" s="226">
        <f>IF(AZ8=5,G8,0)</f>
        <v>0</v>
      </c>
      <c r="CA8" s="251">
        <v>1</v>
      </c>
      <c r="CB8" s="251">
        <v>1</v>
      </c>
    </row>
    <row r="9" spans="1:80" ht="33.75">
      <c r="A9" s="260"/>
      <c r="B9" s="261"/>
      <c r="C9" s="319" t="s">
        <v>1340</v>
      </c>
      <c r="D9" s="320"/>
      <c r="E9" s="320"/>
      <c r="F9" s="320"/>
      <c r="G9" s="321"/>
      <c r="I9" s="262"/>
      <c r="K9" s="262"/>
      <c r="L9" s="263" t="s">
        <v>1340</v>
      </c>
      <c r="O9" s="251">
        <v>3</v>
      </c>
    </row>
    <row r="10" spans="1:80">
      <c r="A10" s="260"/>
      <c r="B10" s="264"/>
      <c r="C10" s="322" t="s">
        <v>1341</v>
      </c>
      <c r="D10" s="323"/>
      <c r="E10" s="265">
        <v>0.159</v>
      </c>
      <c r="F10" s="266"/>
      <c r="G10" s="267"/>
      <c r="H10" s="268"/>
      <c r="I10" s="262"/>
      <c r="J10" s="269"/>
      <c r="K10" s="262"/>
      <c r="M10" s="263" t="s">
        <v>1341</v>
      </c>
      <c r="O10" s="251"/>
    </row>
    <row r="11" spans="1:80">
      <c r="A11" s="252">
        <v>2</v>
      </c>
      <c r="B11" s="253" t="s">
        <v>1342</v>
      </c>
      <c r="C11" s="254" t="s">
        <v>1343</v>
      </c>
      <c r="D11" s="255" t="s">
        <v>115</v>
      </c>
      <c r="E11" s="256">
        <v>0.22789999999999999</v>
      </c>
      <c r="F11" s="256"/>
      <c r="G11" s="257">
        <f>E11*F11</f>
        <v>0</v>
      </c>
      <c r="H11" s="258">
        <v>2.5175900000000002</v>
      </c>
      <c r="I11" s="259">
        <f>E11*H11</f>
        <v>0.57375876100000001</v>
      </c>
      <c r="J11" s="258">
        <v>0</v>
      </c>
      <c r="K11" s="259">
        <f>E11*J11</f>
        <v>0</v>
      </c>
      <c r="O11" s="251">
        <v>2</v>
      </c>
      <c r="AA11" s="226">
        <v>1</v>
      </c>
      <c r="AB11" s="226">
        <v>1</v>
      </c>
      <c r="AC11" s="226">
        <v>1</v>
      </c>
      <c r="AZ11" s="226">
        <v>1</v>
      </c>
      <c r="BA11" s="226">
        <f>IF(AZ11=1,G11,0)</f>
        <v>0</v>
      </c>
      <c r="BB11" s="226">
        <f>IF(AZ11=2,G11,0)</f>
        <v>0</v>
      </c>
      <c r="BC11" s="226">
        <f>IF(AZ11=3,G11,0)</f>
        <v>0</v>
      </c>
      <c r="BD11" s="226">
        <f>IF(AZ11=4,G11,0)</f>
        <v>0</v>
      </c>
      <c r="BE11" s="226">
        <f>IF(AZ11=5,G11,0)</f>
        <v>0</v>
      </c>
      <c r="CA11" s="251">
        <v>1</v>
      </c>
      <c r="CB11" s="251">
        <v>1</v>
      </c>
    </row>
    <row r="12" spans="1:80">
      <c r="A12" s="260"/>
      <c r="B12" s="264"/>
      <c r="C12" s="322" t="s">
        <v>1344</v>
      </c>
      <c r="D12" s="323"/>
      <c r="E12" s="265">
        <v>0.22789999999999999</v>
      </c>
      <c r="F12" s="266"/>
      <c r="G12" s="267"/>
      <c r="H12" s="268"/>
      <c r="I12" s="262"/>
      <c r="J12" s="269"/>
      <c r="K12" s="262"/>
      <c r="M12" s="263" t="s">
        <v>1344</v>
      </c>
      <c r="O12" s="251"/>
    </row>
    <row r="13" spans="1:80" ht="22.5">
      <c r="A13" s="252">
        <v>3</v>
      </c>
      <c r="B13" s="253" t="s">
        <v>1345</v>
      </c>
      <c r="C13" s="254" t="s">
        <v>1346</v>
      </c>
      <c r="D13" s="255" t="s">
        <v>110</v>
      </c>
      <c r="E13" s="256">
        <v>7.7279999999999998</v>
      </c>
      <c r="F13" s="256"/>
      <c r="G13" s="257">
        <f>E13*F13</f>
        <v>0</v>
      </c>
      <c r="H13" s="258">
        <v>1.059E-2</v>
      </c>
      <c r="I13" s="259">
        <f>E13*H13</f>
        <v>8.1839519999999999E-2</v>
      </c>
      <c r="J13" s="258">
        <v>0</v>
      </c>
      <c r="K13" s="259">
        <f>E13*J13</f>
        <v>0</v>
      </c>
      <c r="O13" s="251">
        <v>2</v>
      </c>
      <c r="AA13" s="226">
        <v>1</v>
      </c>
      <c r="AB13" s="226">
        <v>1</v>
      </c>
      <c r="AC13" s="226">
        <v>1</v>
      </c>
      <c r="AZ13" s="226">
        <v>1</v>
      </c>
      <c r="BA13" s="226">
        <f>IF(AZ13=1,G13,0)</f>
        <v>0</v>
      </c>
      <c r="BB13" s="226">
        <f>IF(AZ13=2,G13,0)</f>
        <v>0</v>
      </c>
      <c r="BC13" s="226">
        <f>IF(AZ13=3,G13,0)</f>
        <v>0</v>
      </c>
      <c r="BD13" s="226">
        <f>IF(AZ13=4,G13,0)</f>
        <v>0</v>
      </c>
      <c r="BE13" s="226">
        <f>IF(AZ13=5,G13,0)</f>
        <v>0</v>
      </c>
      <c r="CA13" s="251">
        <v>1</v>
      </c>
      <c r="CB13" s="251">
        <v>1</v>
      </c>
    </row>
    <row r="14" spans="1:80" ht="22.5">
      <c r="A14" s="260"/>
      <c r="B14" s="261"/>
      <c r="C14" s="319" t="s">
        <v>1347</v>
      </c>
      <c r="D14" s="320"/>
      <c r="E14" s="320"/>
      <c r="F14" s="320"/>
      <c r="G14" s="321"/>
      <c r="I14" s="262"/>
      <c r="K14" s="262"/>
      <c r="L14" s="263" t="s">
        <v>1347</v>
      </c>
      <c r="O14" s="251">
        <v>3</v>
      </c>
    </row>
    <row r="15" spans="1:80" ht="33.75">
      <c r="A15" s="260"/>
      <c r="B15" s="261"/>
      <c r="C15" s="319" t="s">
        <v>1348</v>
      </c>
      <c r="D15" s="320"/>
      <c r="E15" s="320"/>
      <c r="F15" s="320"/>
      <c r="G15" s="321"/>
      <c r="I15" s="262"/>
      <c r="K15" s="262"/>
      <c r="L15" s="263" t="s">
        <v>1348</v>
      </c>
      <c r="O15" s="251">
        <v>3</v>
      </c>
    </row>
    <row r="16" spans="1:80">
      <c r="A16" s="260"/>
      <c r="B16" s="264"/>
      <c r="C16" s="322" t="s">
        <v>1349</v>
      </c>
      <c r="D16" s="323"/>
      <c r="E16" s="265">
        <v>7.7279999999999998</v>
      </c>
      <c r="F16" s="266"/>
      <c r="G16" s="267"/>
      <c r="H16" s="268"/>
      <c r="I16" s="262"/>
      <c r="J16" s="269"/>
      <c r="K16" s="262"/>
      <c r="M16" s="263" t="s">
        <v>1349</v>
      </c>
      <c r="O16" s="251"/>
    </row>
    <row r="17" spans="1:80">
      <c r="A17" s="252">
        <v>4</v>
      </c>
      <c r="B17" s="253" t="s">
        <v>1350</v>
      </c>
      <c r="C17" s="254" t="s">
        <v>1351</v>
      </c>
      <c r="D17" s="255" t="s">
        <v>115</v>
      </c>
      <c r="E17" s="256">
        <v>1.0819000000000001</v>
      </c>
      <c r="F17" s="256"/>
      <c r="G17" s="257">
        <f>E17*F17</f>
        <v>0</v>
      </c>
      <c r="H17" s="258">
        <v>2.4535100000000001</v>
      </c>
      <c r="I17" s="259">
        <f>E17*H17</f>
        <v>2.6544524690000002</v>
      </c>
      <c r="J17" s="258">
        <v>0</v>
      </c>
      <c r="K17" s="259">
        <f>E17*J17</f>
        <v>0</v>
      </c>
      <c r="O17" s="251">
        <v>2</v>
      </c>
      <c r="AA17" s="226">
        <v>1</v>
      </c>
      <c r="AB17" s="226">
        <v>1</v>
      </c>
      <c r="AC17" s="226">
        <v>1</v>
      </c>
      <c r="AZ17" s="226">
        <v>1</v>
      </c>
      <c r="BA17" s="226">
        <f>IF(AZ17=1,G17,0)</f>
        <v>0</v>
      </c>
      <c r="BB17" s="226">
        <f>IF(AZ17=2,G17,0)</f>
        <v>0</v>
      </c>
      <c r="BC17" s="226">
        <f>IF(AZ17=3,G17,0)</f>
        <v>0</v>
      </c>
      <c r="BD17" s="226">
        <f>IF(AZ17=4,G17,0)</f>
        <v>0</v>
      </c>
      <c r="BE17" s="226">
        <f>IF(AZ17=5,G17,0)</f>
        <v>0</v>
      </c>
      <c r="CA17" s="251">
        <v>1</v>
      </c>
      <c r="CB17" s="251">
        <v>1</v>
      </c>
    </row>
    <row r="18" spans="1:80">
      <c r="A18" s="260"/>
      <c r="B18" s="264"/>
      <c r="C18" s="322" t="s">
        <v>1352</v>
      </c>
      <c r="D18" s="323"/>
      <c r="E18" s="265">
        <v>1.0819000000000001</v>
      </c>
      <c r="F18" s="266"/>
      <c r="G18" s="267"/>
      <c r="H18" s="268"/>
      <c r="I18" s="262"/>
      <c r="J18" s="269"/>
      <c r="K18" s="262"/>
      <c r="M18" s="263" t="s">
        <v>1352</v>
      </c>
      <c r="O18" s="251"/>
    </row>
    <row r="19" spans="1:80" ht="22.5">
      <c r="A19" s="252">
        <v>5</v>
      </c>
      <c r="B19" s="253" t="s">
        <v>1353</v>
      </c>
      <c r="C19" s="254" t="s">
        <v>1354</v>
      </c>
      <c r="D19" s="255" t="s">
        <v>140</v>
      </c>
      <c r="E19" s="256">
        <v>3.4000000000000002E-2</v>
      </c>
      <c r="F19" s="256"/>
      <c r="G19" s="257">
        <f>E19*F19</f>
        <v>0</v>
      </c>
      <c r="H19" s="258">
        <v>1.05728</v>
      </c>
      <c r="I19" s="259">
        <f>E19*H19</f>
        <v>3.5947520000000004E-2</v>
      </c>
      <c r="J19" s="258">
        <v>0</v>
      </c>
      <c r="K19" s="259">
        <f>E19*J19</f>
        <v>0</v>
      </c>
      <c r="O19" s="251">
        <v>2</v>
      </c>
      <c r="AA19" s="226">
        <v>1</v>
      </c>
      <c r="AB19" s="226">
        <v>1</v>
      </c>
      <c r="AC19" s="226">
        <v>1</v>
      </c>
      <c r="AZ19" s="226">
        <v>1</v>
      </c>
      <c r="BA19" s="226">
        <f>IF(AZ19=1,G19,0)</f>
        <v>0</v>
      </c>
      <c r="BB19" s="226">
        <f>IF(AZ19=2,G19,0)</f>
        <v>0</v>
      </c>
      <c r="BC19" s="226">
        <f>IF(AZ19=3,G19,0)</f>
        <v>0</v>
      </c>
      <c r="BD19" s="226">
        <f>IF(AZ19=4,G19,0)</f>
        <v>0</v>
      </c>
      <c r="BE19" s="226">
        <f>IF(AZ19=5,G19,0)</f>
        <v>0</v>
      </c>
      <c r="CA19" s="251">
        <v>1</v>
      </c>
      <c r="CB19" s="251">
        <v>1</v>
      </c>
    </row>
    <row r="20" spans="1:80" ht="22.5">
      <c r="A20" s="260"/>
      <c r="B20" s="261"/>
      <c r="C20" s="319" t="s">
        <v>1355</v>
      </c>
      <c r="D20" s="320"/>
      <c r="E20" s="320"/>
      <c r="F20" s="320"/>
      <c r="G20" s="321"/>
      <c r="I20" s="262"/>
      <c r="K20" s="262"/>
      <c r="L20" s="263" t="s">
        <v>1355</v>
      </c>
      <c r="O20" s="251">
        <v>3</v>
      </c>
    </row>
    <row r="21" spans="1:80">
      <c r="A21" s="260"/>
      <c r="B21" s="261"/>
      <c r="C21" s="319" t="s">
        <v>1356</v>
      </c>
      <c r="D21" s="320"/>
      <c r="E21" s="320"/>
      <c r="F21" s="320"/>
      <c r="G21" s="321"/>
      <c r="I21" s="262"/>
      <c r="K21" s="262"/>
      <c r="L21" s="263" t="s">
        <v>1356</v>
      </c>
      <c r="O21" s="251">
        <v>3</v>
      </c>
    </row>
    <row r="22" spans="1:80">
      <c r="A22" s="260"/>
      <c r="B22" s="261"/>
      <c r="C22" s="319" t="s">
        <v>1357</v>
      </c>
      <c r="D22" s="320"/>
      <c r="E22" s="320"/>
      <c r="F22" s="320"/>
      <c r="G22" s="321"/>
      <c r="I22" s="262"/>
      <c r="K22" s="262"/>
      <c r="L22" s="263" t="s">
        <v>1357</v>
      </c>
      <c r="O22" s="251">
        <v>3</v>
      </c>
    </row>
    <row r="23" spans="1:80">
      <c r="A23" s="260"/>
      <c r="B23" s="264"/>
      <c r="C23" s="322" t="s">
        <v>1358</v>
      </c>
      <c r="D23" s="323"/>
      <c r="E23" s="265">
        <v>3.4000000000000002E-2</v>
      </c>
      <c r="F23" s="266"/>
      <c r="G23" s="267"/>
      <c r="H23" s="268"/>
      <c r="I23" s="262"/>
      <c r="J23" s="269"/>
      <c r="K23" s="262"/>
      <c r="M23" s="263" t="s">
        <v>1358</v>
      </c>
      <c r="O23" s="251"/>
    </row>
    <row r="24" spans="1:80">
      <c r="A24" s="252">
        <v>6</v>
      </c>
      <c r="B24" s="253" t="s">
        <v>226</v>
      </c>
      <c r="C24" s="254" t="s">
        <v>1359</v>
      </c>
      <c r="D24" s="255" t="s">
        <v>140</v>
      </c>
      <c r="E24" s="256">
        <v>2.1299999999999999E-2</v>
      </c>
      <c r="F24" s="256"/>
      <c r="G24" s="257">
        <f>E24*F24</f>
        <v>0</v>
      </c>
      <c r="H24" s="258">
        <v>1.02139</v>
      </c>
      <c r="I24" s="259">
        <f>E24*H24</f>
        <v>2.1755607E-2</v>
      </c>
      <c r="J24" s="258">
        <v>0</v>
      </c>
      <c r="K24" s="259">
        <f>E24*J24</f>
        <v>0</v>
      </c>
      <c r="O24" s="251">
        <v>2</v>
      </c>
      <c r="AA24" s="226">
        <v>1</v>
      </c>
      <c r="AB24" s="226">
        <v>0</v>
      </c>
      <c r="AC24" s="226">
        <v>0</v>
      </c>
      <c r="AZ24" s="226">
        <v>1</v>
      </c>
      <c r="BA24" s="226">
        <f>IF(AZ24=1,G24,0)</f>
        <v>0</v>
      </c>
      <c r="BB24" s="226">
        <f>IF(AZ24=2,G24,0)</f>
        <v>0</v>
      </c>
      <c r="BC24" s="226">
        <f>IF(AZ24=3,G24,0)</f>
        <v>0</v>
      </c>
      <c r="BD24" s="226">
        <f>IF(AZ24=4,G24,0)</f>
        <v>0</v>
      </c>
      <c r="BE24" s="226">
        <f>IF(AZ24=5,G24,0)</f>
        <v>0</v>
      </c>
      <c r="CA24" s="251">
        <v>1</v>
      </c>
      <c r="CB24" s="251">
        <v>0</v>
      </c>
    </row>
    <row r="25" spans="1:80" ht="22.5">
      <c r="A25" s="260"/>
      <c r="B25" s="261"/>
      <c r="C25" s="319" t="s">
        <v>1360</v>
      </c>
      <c r="D25" s="320"/>
      <c r="E25" s="320"/>
      <c r="F25" s="320"/>
      <c r="G25" s="321"/>
      <c r="I25" s="262"/>
      <c r="K25" s="262"/>
      <c r="L25" s="263" t="s">
        <v>1360</v>
      </c>
      <c r="O25" s="251">
        <v>3</v>
      </c>
    </row>
    <row r="26" spans="1:80">
      <c r="A26" s="260"/>
      <c r="B26" s="261"/>
      <c r="C26" s="319" t="s">
        <v>1356</v>
      </c>
      <c r="D26" s="320"/>
      <c r="E26" s="320"/>
      <c r="F26" s="320"/>
      <c r="G26" s="321"/>
      <c r="I26" s="262"/>
      <c r="K26" s="262"/>
      <c r="L26" s="263" t="s">
        <v>1356</v>
      </c>
      <c r="O26" s="251">
        <v>3</v>
      </c>
    </row>
    <row r="27" spans="1:80">
      <c r="A27" s="260"/>
      <c r="B27" s="261"/>
      <c r="C27" s="319" t="s">
        <v>1361</v>
      </c>
      <c r="D27" s="320"/>
      <c r="E27" s="320"/>
      <c r="F27" s="320"/>
      <c r="G27" s="321"/>
      <c r="I27" s="262"/>
      <c r="K27" s="262"/>
      <c r="L27" s="263" t="s">
        <v>1361</v>
      </c>
      <c r="O27" s="251">
        <v>3</v>
      </c>
    </row>
    <row r="28" spans="1:80">
      <c r="A28" s="260"/>
      <c r="B28" s="264"/>
      <c r="C28" s="322" t="s">
        <v>1362</v>
      </c>
      <c r="D28" s="323"/>
      <c r="E28" s="265">
        <v>2.1299999999999999E-2</v>
      </c>
      <c r="F28" s="266"/>
      <c r="G28" s="267"/>
      <c r="H28" s="268"/>
      <c r="I28" s="262"/>
      <c r="J28" s="269"/>
      <c r="K28" s="262"/>
      <c r="M28" s="263" t="s">
        <v>1362</v>
      </c>
      <c r="O28" s="251"/>
    </row>
    <row r="29" spans="1:80">
      <c r="A29" s="270"/>
      <c r="B29" s="271" t="s">
        <v>100</v>
      </c>
      <c r="C29" s="272" t="s">
        <v>213</v>
      </c>
      <c r="D29" s="273"/>
      <c r="E29" s="274"/>
      <c r="F29" s="275"/>
      <c r="G29" s="276">
        <f>SUM(G7:G28)</f>
        <v>0</v>
      </c>
      <c r="H29" s="277"/>
      <c r="I29" s="278">
        <f>SUM(I7:I28)</f>
        <v>3.5421180470000002</v>
      </c>
      <c r="J29" s="277"/>
      <c r="K29" s="278">
        <f>SUM(K7:K28)</f>
        <v>0</v>
      </c>
      <c r="O29" s="251">
        <v>4</v>
      </c>
      <c r="BA29" s="279">
        <f>SUM(BA7:BA28)</f>
        <v>0</v>
      </c>
      <c r="BB29" s="279">
        <f>SUM(BB7:BB28)</f>
        <v>0</v>
      </c>
      <c r="BC29" s="279">
        <f>SUM(BC7:BC28)</f>
        <v>0</v>
      </c>
      <c r="BD29" s="279">
        <f>SUM(BD7:BD28)</f>
        <v>0</v>
      </c>
      <c r="BE29" s="279">
        <f>SUM(BE7:BE28)</f>
        <v>0</v>
      </c>
    </row>
    <row r="30" spans="1:80">
      <c r="A30" s="241" t="s">
        <v>96</v>
      </c>
      <c r="B30" s="242" t="s">
        <v>263</v>
      </c>
      <c r="C30" s="243" t="s">
        <v>264</v>
      </c>
      <c r="D30" s="244"/>
      <c r="E30" s="245"/>
      <c r="F30" s="245"/>
      <c r="G30" s="246"/>
      <c r="H30" s="247"/>
      <c r="I30" s="248"/>
      <c r="J30" s="249"/>
      <c r="K30" s="250"/>
      <c r="O30" s="251">
        <v>1</v>
      </c>
    </row>
    <row r="31" spans="1:80">
      <c r="A31" s="252">
        <v>7</v>
      </c>
      <c r="B31" s="253" t="s">
        <v>1044</v>
      </c>
      <c r="C31" s="254" t="s">
        <v>1363</v>
      </c>
      <c r="D31" s="255" t="s">
        <v>312</v>
      </c>
      <c r="E31" s="256">
        <v>7.04</v>
      </c>
      <c r="F31" s="256"/>
      <c r="G31" s="257">
        <f>E31*F31</f>
        <v>0</v>
      </c>
      <c r="H31" s="258">
        <v>8.4899999999999993E-3</v>
      </c>
      <c r="I31" s="259">
        <f>E31*H31</f>
        <v>5.9769599999999992E-2</v>
      </c>
      <c r="J31" s="258">
        <v>0</v>
      </c>
      <c r="K31" s="259">
        <f>E31*J31</f>
        <v>0</v>
      </c>
      <c r="O31" s="251">
        <v>2</v>
      </c>
      <c r="AA31" s="226">
        <v>1</v>
      </c>
      <c r="AB31" s="226">
        <v>1</v>
      </c>
      <c r="AC31" s="226">
        <v>1</v>
      </c>
      <c r="AZ31" s="226">
        <v>1</v>
      </c>
      <c r="BA31" s="226">
        <f>IF(AZ31=1,G31,0)</f>
        <v>0</v>
      </c>
      <c r="BB31" s="226">
        <f>IF(AZ31=2,G31,0)</f>
        <v>0</v>
      </c>
      <c r="BC31" s="226">
        <f>IF(AZ31=3,G31,0)</f>
        <v>0</v>
      </c>
      <c r="BD31" s="226">
        <f>IF(AZ31=4,G31,0)</f>
        <v>0</v>
      </c>
      <c r="BE31" s="226">
        <f>IF(AZ31=5,G31,0)</f>
        <v>0</v>
      </c>
      <c r="CA31" s="251">
        <v>1</v>
      </c>
      <c r="CB31" s="251">
        <v>1</v>
      </c>
    </row>
    <row r="32" spans="1:80">
      <c r="A32" s="260"/>
      <c r="B32" s="264"/>
      <c r="C32" s="322" t="s">
        <v>1364</v>
      </c>
      <c r="D32" s="323"/>
      <c r="E32" s="265">
        <v>7.04</v>
      </c>
      <c r="F32" s="266"/>
      <c r="G32" s="267"/>
      <c r="H32" s="268"/>
      <c r="I32" s="262"/>
      <c r="J32" s="269"/>
      <c r="K32" s="262"/>
      <c r="M32" s="263" t="s">
        <v>1364</v>
      </c>
      <c r="O32" s="251"/>
    </row>
    <row r="33" spans="1:80">
      <c r="A33" s="252">
        <v>8</v>
      </c>
      <c r="B33" s="253" t="s">
        <v>1365</v>
      </c>
      <c r="C33" s="254" t="s">
        <v>1366</v>
      </c>
      <c r="D33" s="255" t="s">
        <v>110</v>
      </c>
      <c r="E33" s="256">
        <v>0.42</v>
      </c>
      <c r="F33" s="256"/>
      <c r="G33" s="257">
        <f>E33*F33</f>
        <v>0</v>
      </c>
      <c r="H33" s="258">
        <v>0.04</v>
      </c>
      <c r="I33" s="259">
        <f>E33*H33</f>
        <v>1.6799999999999999E-2</v>
      </c>
      <c r="J33" s="258">
        <v>0</v>
      </c>
      <c r="K33" s="259">
        <f>E33*J33</f>
        <v>0</v>
      </c>
      <c r="O33" s="251">
        <v>2</v>
      </c>
      <c r="AA33" s="226">
        <v>1</v>
      </c>
      <c r="AB33" s="226">
        <v>1</v>
      </c>
      <c r="AC33" s="226">
        <v>1</v>
      </c>
      <c r="AZ33" s="226">
        <v>1</v>
      </c>
      <c r="BA33" s="226">
        <f>IF(AZ33=1,G33,0)</f>
        <v>0</v>
      </c>
      <c r="BB33" s="226">
        <f>IF(AZ33=2,G33,0)</f>
        <v>0</v>
      </c>
      <c r="BC33" s="226">
        <f>IF(AZ33=3,G33,0)</f>
        <v>0</v>
      </c>
      <c r="BD33" s="226">
        <f>IF(AZ33=4,G33,0)</f>
        <v>0</v>
      </c>
      <c r="BE33" s="226">
        <f>IF(AZ33=5,G33,0)</f>
        <v>0</v>
      </c>
      <c r="CA33" s="251">
        <v>1</v>
      </c>
      <c r="CB33" s="251">
        <v>1</v>
      </c>
    </row>
    <row r="34" spans="1:80">
      <c r="A34" s="260"/>
      <c r="B34" s="264"/>
      <c r="C34" s="322" t="s">
        <v>1367</v>
      </c>
      <c r="D34" s="323"/>
      <c r="E34" s="265">
        <v>0.42</v>
      </c>
      <c r="F34" s="266"/>
      <c r="G34" s="267"/>
      <c r="H34" s="268"/>
      <c r="I34" s="262"/>
      <c r="J34" s="269"/>
      <c r="K34" s="262"/>
      <c r="M34" s="263" t="s">
        <v>1367</v>
      </c>
      <c r="O34" s="251"/>
    </row>
    <row r="35" spans="1:80" ht="22.5">
      <c r="A35" s="252">
        <v>9</v>
      </c>
      <c r="B35" s="253" t="s">
        <v>266</v>
      </c>
      <c r="C35" s="254" t="s">
        <v>267</v>
      </c>
      <c r="D35" s="255" t="s">
        <v>110</v>
      </c>
      <c r="E35" s="256">
        <v>8.7295999999999996</v>
      </c>
      <c r="F35" s="256"/>
      <c r="G35" s="257">
        <f>E35*F35</f>
        <v>0</v>
      </c>
      <c r="H35" s="258">
        <v>4.0000000000000003E-5</v>
      </c>
      <c r="I35" s="259">
        <f>E35*H35</f>
        <v>3.49184E-4</v>
      </c>
      <c r="J35" s="258">
        <v>0</v>
      </c>
      <c r="K35" s="259">
        <f>E35*J35</f>
        <v>0</v>
      </c>
      <c r="O35" s="251">
        <v>2</v>
      </c>
      <c r="AA35" s="226">
        <v>1</v>
      </c>
      <c r="AB35" s="226">
        <v>1</v>
      </c>
      <c r="AC35" s="226">
        <v>1</v>
      </c>
      <c r="AZ35" s="226">
        <v>1</v>
      </c>
      <c r="BA35" s="226">
        <f>IF(AZ35=1,G35,0)</f>
        <v>0</v>
      </c>
      <c r="BB35" s="226">
        <f>IF(AZ35=2,G35,0)</f>
        <v>0</v>
      </c>
      <c r="BC35" s="226">
        <f>IF(AZ35=3,G35,0)</f>
        <v>0</v>
      </c>
      <c r="BD35" s="226">
        <f>IF(AZ35=4,G35,0)</f>
        <v>0</v>
      </c>
      <c r="BE35" s="226">
        <f>IF(AZ35=5,G35,0)</f>
        <v>0</v>
      </c>
      <c r="CA35" s="251">
        <v>1</v>
      </c>
      <c r="CB35" s="251">
        <v>1</v>
      </c>
    </row>
    <row r="36" spans="1:80">
      <c r="A36" s="260"/>
      <c r="B36" s="261"/>
      <c r="C36" s="319" t="s">
        <v>268</v>
      </c>
      <c r="D36" s="320"/>
      <c r="E36" s="320"/>
      <c r="F36" s="320"/>
      <c r="G36" s="321"/>
      <c r="I36" s="262"/>
      <c r="K36" s="262"/>
      <c r="L36" s="263" t="s">
        <v>268</v>
      </c>
      <c r="O36" s="251">
        <v>3</v>
      </c>
    </row>
    <row r="37" spans="1:80">
      <c r="A37" s="260"/>
      <c r="B37" s="264"/>
      <c r="C37" s="322" t="s">
        <v>1368</v>
      </c>
      <c r="D37" s="323"/>
      <c r="E37" s="265">
        <v>8.7295999999999996</v>
      </c>
      <c r="F37" s="266"/>
      <c r="G37" s="267"/>
      <c r="H37" s="268"/>
      <c r="I37" s="262"/>
      <c r="J37" s="269"/>
      <c r="K37" s="262"/>
      <c r="M37" s="263" t="s">
        <v>1368</v>
      </c>
      <c r="O37" s="251"/>
    </row>
    <row r="38" spans="1:80">
      <c r="A38" s="252">
        <v>10</v>
      </c>
      <c r="B38" s="253" t="s">
        <v>290</v>
      </c>
      <c r="C38" s="254" t="s">
        <v>291</v>
      </c>
      <c r="D38" s="255" t="s">
        <v>110</v>
      </c>
      <c r="E38" s="256">
        <v>8.92</v>
      </c>
      <c r="F38" s="256"/>
      <c r="G38" s="257">
        <f>E38*F38</f>
        <v>0</v>
      </c>
      <c r="H38" s="258">
        <v>4.7660000000000001E-2</v>
      </c>
      <c r="I38" s="259">
        <f>E38*H38</f>
        <v>0.42512719999999998</v>
      </c>
      <c r="J38" s="258">
        <v>0</v>
      </c>
      <c r="K38" s="259">
        <f>E38*J38</f>
        <v>0</v>
      </c>
      <c r="O38" s="251">
        <v>2</v>
      </c>
      <c r="AA38" s="226">
        <v>1</v>
      </c>
      <c r="AB38" s="226">
        <v>1</v>
      </c>
      <c r="AC38" s="226">
        <v>1</v>
      </c>
      <c r="AZ38" s="226">
        <v>1</v>
      </c>
      <c r="BA38" s="226">
        <f>IF(AZ38=1,G38,0)</f>
        <v>0</v>
      </c>
      <c r="BB38" s="226">
        <f>IF(AZ38=2,G38,0)</f>
        <v>0</v>
      </c>
      <c r="BC38" s="226">
        <f>IF(AZ38=3,G38,0)</f>
        <v>0</v>
      </c>
      <c r="BD38" s="226">
        <f>IF(AZ38=4,G38,0)</f>
        <v>0</v>
      </c>
      <c r="BE38" s="226">
        <f>IF(AZ38=5,G38,0)</f>
        <v>0</v>
      </c>
      <c r="CA38" s="251">
        <v>1</v>
      </c>
      <c r="CB38" s="251">
        <v>1</v>
      </c>
    </row>
    <row r="39" spans="1:80">
      <c r="A39" s="260"/>
      <c r="B39" s="264"/>
      <c r="C39" s="322" t="s">
        <v>1369</v>
      </c>
      <c r="D39" s="323"/>
      <c r="E39" s="265">
        <v>0.68</v>
      </c>
      <c r="F39" s="266"/>
      <c r="G39" s="267"/>
      <c r="H39" s="268"/>
      <c r="I39" s="262"/>
      <c r="J39" s="269"/>
      <c r="K39" s="262"/>
      <c r="M39" s="263" t="s">
        <v>1369</v>
      </c>
      <c r="O39" s="251"/>
    </row>
    <row r="40" spans="1:80">
      <c r="A40" s="260"/>
      <c r="B40" s="264"/>
      <c r="C40" s="322" t="s">
        <v>1370</v>
      </c>
      <c r="D40" s="323"/>
      <c r="E40" s="265">
        <v>8.24</v>
      </c>
      <c r="F40" s="266"/>
      <c r="G40" s="267"/>
      <c r="H40" s="268"/>
      <c r="I40" s="262"/>
      <c r="J40" s="269"/>
      <c r="K40" s="262"/>
      <c r="M40" s="263" t="s">
        <v>1370</v>
      </c>
      <c r="O40" s="251"/>
    </row>
    <row r="41" spans="1:80">
      <c r="A41" s="270"/>
      <c r="B41" s="271" t="s">
        <v>100</v>
      </c>
      <c r="C41" s="272" t="s">
        <v>265</v>
      </c>
      <c r="D41" s="273"/>
      <c r="E41" s="274"/>
      <c r="F41" s="275"/>
      <c r="G41" s="276">
        <f>SUM(G30:G40)</f>
        <v>0</v>
      </c>
      <c r="H41" s="277"/>
      <c r="I41" s="278">
        <f>SUM(I30:I40)</f>
        <v>0.502045984</v>
      </c>
      <c r="J41" s="277"/>
      <c r="K41" s="278">
        <f>SUM(K30:K40)</f>
        <v>0</v>
      </c>
      <c r="O41" s="251">
        <v>4</v>
      </c>
      <c r="BA41" s="279">
        <f>SUM(BA30:BA40)</f>
        <v>0</v>
      </c>
      <c r="BB41" s="279">
        <f>SUM(BB30:BB40)</f>
        <v>0</v>
      </c>
      <c r="BC41" s="279">
        <f>SUM(BC30:BC40)</f>
        <v>0</v>
      </c>
      <c r="BD41" s="279">
        <f>SUM(BD30:BD40)</f>
        <v>0</v>
      </c>
      <c r="BE41" s="279">
        <f>SUM(BE30:BE40)</f>
        <v>0</v>
      </c>
    </row>
    <row r="42" spans="1:80">
      <c r="A42" s="241" t="s">
        <v>96</v>
      </c>
      <c r="B42" s="242" t="s">
        <v>412</v>
      </c>
      <c r="C42" s="243" t="s">
        <v>413</v>
      </c>
      <c r="D42" s="244"/>
      <c r="E42" s="245"/>
      <c r="F42" s="245"/>
      <c r="G42" s="246"/>
      <c r="H42" s="247"/>
      <c r="I42" s="248"/>
      <c r="J42" s="249"/>
      <c r="K42" s="250"/>
      <c r="O42" s="251">
        <v>1</v>
      </c>
    </row>
    <row r="43" spans="1:80">
      <c r="A43" s="252">
        <v>11</v>
      </c>
      <c r="B43" s="253" t="s">
        <v>1371</v>
      </c>
      <c r="C43" s="254" t="s">
        <v>1372</v>
      </c>
      <c r="D43" s="255" t="s">
        <v>110</v>
      </c>
      <c r="E43" s="256">
        <v>7.8079999999999998</v>
      </c>
      <c r="F43" s="256"/>
      <c r="G43" s="257">
        <f>E43*F43</f>
        <v>0</v>
      </c>
      <c r="H43" s="258">
        <v>9.2119999999999994E-2</v>
      </c>
      <c r="I43" s="259">
        <f>E43*H43</f>
        <v>0.71927295999999996</v>
      </c>
      <c r="J43" s="258">
        <v>0</v>
      </c>
      <c r="K43" s="259">
        <f>E43*J43</f>
        <v>0</v>
      </c>
      <c r="O43" s="251">
        <v>2</v>
      </c>
      <c r="AA43" s="226">
        <v>1</v>
      </c>
      <c r="AB43" s="226">
        <v>1</v>
      </c>
      <c r="AC43" s="226">
        <v>1</v>
      </c>
      <c r="AZ43" s="226">
        <v>1</v>
      </c>
      <c r="BA43" s="226">
        <f>IF(AZ43=1,G43,0)</f>
        <v>0</v>
      </c>
      <c r="BB43" s="226">
        <f>IF(AZ43=2,G43,0)</f>
        <v>0</v>
      </c>
      <c r="BC43" s="226">
        <f>IF(AZ43=3,G43,0)</f>
        <v>0</v>
      </c>
      <c r="BD43" s="226">
        <f>IF(AZ43=4,G43,0)</f>
        <v>0</v>
      </c>
      <c r="BE43" s="226">
        <f>IF(AZ43=5,G43,0)</f>
        <v>0</v>
      </c>
      <c r="CA43" s="251">
        <v>1</v>
      </c>
      <c r="CB43" s="251">
        <v>1</v>
      </c>
    </row>
    <row r="44" spans="1:80">
      <c r="A44" s="260"/>
      <c r="B44" s="264"/>
      <c r="C44" s="322" t="s">
        <v>1373</v>
      </c>
      <c r="D44" s="323"/>
      <c r="E44" s="265">
        <v>7.04</v>
      </c>
      <c r="F44" s="266"/>
      <c r="G44" s="267"/>
      <c r="H44" s="268"/>
      <c r="I44" s="262"/>
      <c r="J44" s="269"/>
      <c r="K44" s="262"/>
      <c r="M44" s="263" t="s">
        <v>1373</v>
      </c>
      <c r="O44" s="251"/>
    </row>
    <row r="45" spans="1:80">
      <c r="A45" s="260"/>
      <c r="B45" s="264"/>
      <c r="C45" s="322" t="s">
        <v>1374</v>
      </c>
      <c r="D45" s="323"/>
      <c r="E45" s="265">
        <v>0.76800000000000002</v>
      </c>
      <c r="F45" s="266"/>
      <c r="G45" s="267"/>
      <c r="H45" s="268"/>
      <c r="I45" s="262"/>
      <c r="J45" s="269"/>
      <c r="K45" s="262"/>
      <c r="M45" s="263" t="s">
        <v>1374</v>
      </c>
      <c r="O45" s="251"/>
    </row>
    <row r="46" spans="1:80">
      <c r="A46" s="252">
        <v>12</v>
      </c>
      <c r="B46" s="253" t="s">
        <v>1375</v>
      </c>
      <c r="C46" s="254" t="s">
        <v>1376</v>
      </c>
      <c r="D46" s="255" t="s">
        <v>110</v>
      </c>
      <c r="E46" s="256">
        <v>7.04</v>
      </c>
      <c r="F46" s="256"/>
      <c r="G46" s="257">
        <f>E46*F46</f>
        <v>0</v>
      </c>
      <c r="H46" s="258">
        <v>0</v>
      </c>
      <c r="I46" s="259">
        <f>E46*H46</f>
        <v>0</v>
      </c>
      <c r="J46" s="258">
        <v>0</v>
      </c>
      <c r="K46" s="259">
        <f>E46*J46</f>
        <v>0</v>
      </c>
      <c r="O46" s="251">
        <v>2</v>
      </c>
      <c r="AA46" s="226">
        <v>1</v>
      </c>
      <c r="AB46" s="226">
        <v>0</v>
      </c>
      <c r="AC46" s="226">
        <v>0</v>
      </c>
      <c r="AZ46" s="226">
        <v>1</v>
      </c>
      <c r="BA46" s="226">
        <f>IF(AZ46=1,G46,0)</f>
        <v>0</v>
      </c>
      <c r="BB46" s="226">
        <f>IF(AZ46=2,G46,0)</f>
        <v>0</v>
      </c>
      <c r="BC46" s="226">
        <f>IF(AZ46=3,G46,0)</f>
        <v>0</v>
      </c>
      <c r="BD46" s="226">
        <f>IF(AZ46=4,G46,0)</f>
        <v>0</v>
      </c>
      <c r="BE46" s="226">
        <f>IF(AZ46=5,G46,0)</f>
        <v>0</v>
      </c>
      <c r="CA46" s="251">
        <v>1</v>
      </c>
      <c r="CB46" s="251">
        <v>0</v>
      </c>
    </row>
    <row r="47" spans="1:80">
      <c r="A47" s="260"/>
      <c r="B47" s="264"/>
      <c r="C47" s="322" t="s">
        <v>1373</v>
      </c>
      <c r="D47" s="323"/>
      <c r="E47" s="265">
        <v>7.04</v>
      </c>
      <c r="F47" s="266"/>
      <c r="G47" s="267"/>
      <c r="H47" s="268"/>
      <c r="I47" s="262"/>
      <c r="J47" s="269"/>
      <c r="K47" s="262"/>
      <c r="M47" s="263" t="s">
        <v>1373</v>
      </c>
      <c r="O47" s="251"/>
    </row>
    <row r="48" spans="1:80">
      <c r="A48" s="252">
        <v>13</v>
      </c>
      <c r="B48" s="253" t="s">
        <v>424</v>
      </c>
      <c r="C48" s="254" t="s">
        <v>1377</v>
      </c>
      <c r="D48" s="255" t="s">
        <v>115</v>
      </c>
      <c r="E48" s="256">
        <v>0.83179999999999998</v>
      </c>
      <c r="F48" s="256"/>
      <c r="G48" s="257">
        <f>E48*F48</f>
        <v>0</v>
      </c>
      <c r="H48" s="258">
        <v>2.42198</v>
      </c>
      <c r="I48" s="259">
        <f>E48*H48</f>
        <v>2.0146029639999998</v>
      </c>
      <c r="J48" s="258">
        <v>0</v>
      </c>
      <c r="K48" s="259">
        <f>E48*J48</f>
        <v>0</v>
      </c>
      <c r="O48" s="251">
        <v>2</v>
      </c>
      <c r="AA48" s="226">
        <v>1</v>
      </c>
      <c r="AB48" s="226">
        <v>0</v>
      </c>
      <c r="AC48" s="226">
        <v>0</v>
      </c>
      <c r="AZ48" s="226">
        <v>1</v>
      </c>
      <c r="BA48" s="226">
        <f>IF(AZ48=1,G48,0)</f>
        <v>0</v>
      </c>
      <c r="BB48" s="226">
        <f>IF(AZ48=2,G48,0)</f>
        <v>0</v>
      </c>
      <c r="BC48" s="226">
        <f>IF(AZ48=3,G48,0)</f>
        <v>0</v>
      </c>
      <c r="BD48" s="226">
        <f>IF(AZ48=4,G48,0)</f>
        <v>0</v>
      </c>
      <c r="BE48" s="226">
        <f>IF(AZ48=5,G48,0)</f>
        <v>0</v>
      </c>
      <c r="CA48" s="251">
        <v>1</v>
      </c>
      <c r="CB48" s="251">
        <v>0</v>
      </c>
    </row>
    <row r="49" spans="1:80" ht="22.5">
      <c r="A49" s="260"/>
      <c r="B49" s="261"/>
      <c r="C49" s="319" t="s">
        <v>1378</v>
      </c>
      <c r="D49" s="320"/>
      <c r="E49" s="320"/>
      <c r="F49" s="320"/>
      <c r="G49" s="321"/>
      <c r="I49" s="262"/>
      <c r="K49" s="262"/>
      <c r="L49" s="263" t="s">
        <v>1378</v>
      </c>
      <c r="O49" s="251">
        <v>3</v>
      </c>
    </row>
    <row r="50" spans="1:80">
      <c r="A50" s="260"/>
      <c r="B50" s="261"/>
      <c r="C50" s="319" t="s">
        <v>1379</v>
      </c>
      <c r="D50" s="320"/>
      <c r="E50" s="320"/>
      <c r="F50" s="320"/>
      <c r="G50" s="321"/>
      <c r="I50" s="262"/>
      <c r="K50" s="262"/>
      <c r="L50" s="263" t="s">
        <v>1379</v>
      </c>
      <c r="O50" s="251">
        <v>3</v>
      </c>
    </row>
    <row r="51" spans="1:80">
      <c r="A51" s="260"/>
      <c r="B51" s="261"/>
      <c r="C51" s="319" t="s">
        <v>1380</v>
      </c>
      <c r="D51" s="320"/>
      <c r="E51" s="320"/>
      <c r="F51" s="320"/>
      <c r="G51" s="321"/>
      <c r="I51" s="262"/>
      <c r="K51" s="262"/>
      <c r="L51" s="263" t="s">
        <v>1380</v>
      </c>
      <c r="O51" s="251">
        <v>3</v>
      </c>
    </row>
    <row r="52" spans="1:80" ht="22.5">
      <c r="A52" s="260"/>
      <c r="B52" s="261"/>
      <c r="C52" s="319" t="s">
        <v>1381</v>
      </c>
      <c r="D52" s="320"/>
      <c r="E52" s="320"/>
      <c r="F52" s="320"/>
      <c r="G52" s="321"/>
      <c r="I52" s="262"/>
      <c r="K52" s="262"/>
      <c r="L52" s="263" t="s">
        <v>1381</v>
      </c>
      <c r="O52" s="251">
        <v>3</v>
      </c>
    </row>
    <row r="53" spans="1:80">
      <c r="A53" s="260"/>
      <c r="B53" s="264"/>
      <c r="C53" s="322" t="s">
        <v>1382</v>
      </c>
      <c r="D53" s="323"/>
      <c r="E53" s="265">
        <v>0.83179999999999998</v>
      </c>
      <c r="F53" s="266"/>
      <c r="G53" s="267"/>
      <c r="H53" s="268"/>
      <c r="I53" s="262"/>
      <c r="J53" s="269"/>
      <c r="K53" s="262"/>
      <c r="M53" s="263" t="s">
        <v>1382</v>
      </c>
      <c r="O53" s="251"/>
    </row>
    <row r="54" spans="1:80">
      <c r="A54" s="252">
        <v>14</v>
      </c>
      <c r="B54" s="253" t="s">
        <v>1383</v>
      </c>
      <c r="C54" s="254" t="s">
        <v>1384</v>
      </c>
      <c r="D54" s="255" t="s">
        <v>115</v>
      </c>
      <c r="E54" s="256">
        <v>0.83179999999999998</v>
      </c>
      <c r="F54" s="256"/>
      <c r="G54" s="257">
        <f>E54*F54</f>
        <v>0</v>
      </c>
      <c r="H54" s="258">
        <v>0</v>
      </c>
      <c r="I54" s="259">
        <f>E54*H54</f>
        <v>0</v>
      </c>
      <c r="J54" s="258">
        <v>0</v>
      </c>
      <c r="K54" s="259">
        <f>E54*J54</f>
        <v>0</v>
      </c>
      <c r="O54" s="251">
        <v>2</v>
      </c>
      <c r="AA54" s="226">
        <v>1</v>
      </c>
      <c r="AB54" s="226">
        <v>1</v>
      </c>
      <c r="AC54" s="226">
        <v>1</v>
      </c>
      <c r="AZ54" s="226">
        <v>1</v>
      </c>
      <c r="BA54" s="226">
        <f>IF(AZ54=1,G54,0)</f>
        <v>0</v>
      </c>
      <c r="BB54" s="226">
        <f>IF(AZ54=2,G54,0)</f>
        <v>0</v>
      </c>
      <c r="BC54" s="226">
        <f>IF(AZ54=3,G54,0)</f>
        <v>0</v>
      </c>
      <c r="BD54" s="226">
        <f>IF(AZ54=4,G54,0)</f>
        <v>0</v>
      </c>
      <c r="BE54" s="226">
        <f>IF(AZ54=5,G54,0)</f>
        <v>0</v>
      </c>
      <c r="CA54" s="251">
        <v>1</v>
      </c>
      <c r="CB54" s="251">
        <v>1</v>
      </c>
    </row>
    <row r="55" spans="1:80">
      <c r="A55" s="260"/>
      <c r="B55" s="264"/>
      <c r="C55" s="322" t="s">
        <v>1382</v>
      </c>
      <c r="D55" s="323"/>
      <c r="E55" s="265">
        <v>0.83179999999999998</v>
      </c>
      <c r="F55" s="266"/>
      <c r="G55" s="267"/>
      <c r="H55" s="268"/>
      <c r="I55" s="262"/>
      <c r="J55" s="269"/>
      <c r="K55" s="262"/>
      <c r="M55" s="263" t="s">
        <v>1382</v>
      </c>
      <c r="O55" s="251"/>
    </row>
    <row r="56" spans="1:80" ht="22.5">
      <c r="A56" s="252">
        <v>15</v>
      </c>
      <c r="B56" s="253" t="s">
        <v>441</v>
      </c>
      <c r="C56" s="254" t="s">
        <v>1385</v>
      </c>
      <c r="D56" s="255" t="s">
        <v>115</v>
      </c>
      <c r="E56" s="256">
        <v>0.83179999999999998</v>
      </c>
      <c r="F56" s="256"/>
      <c r="G56" s="257">
        <f>E56*F56</f>
        <v>0</v>
      </c>
      <c r="H56" s="258">
        <v>0</v>
      </c>
      <c r="I56" s="259">
        <f>E56*H56</f>
        <v>0</v>
      </c>
      <c r="J56" s="258">
        <v>0</v>
      </c>
      <c r="K56" s="259">
        <f>E56*J56</f>
        <v>0</v>
      </c>
      <c r="O56" s="251">
        <v>2</v>
      </c>
      <c r="AA56" s="226">
        <v>1</v>
      </c>
      <c r="AB56" s="226">
        <v>1</v>
      </c>
      <c r="AC56" s="226">
        <v>1</v>
      </c>
      <c r="AZ56" s="226">
        <v>1</v>
      </c>
      <c r="BA56" s="226">
        <f>IF(AZ56=1,G56,0)</f>
        <v>0</v>
      </c>
      <c r="BB56" s="226">
        <f>IF(AZ56=2,G56,0)</f>
        <v>0</v>
      </c>
      <c r="BC56" s="226">
        <f>IF(AZ56=3,G56,0)</f>
        <v>0</v>
      </c>
      <c r="BD56" s="226">
        <f>IF(AZ56=4,G56,0)</f>
        <v>0</v>
      </c>
      <c r="BE56" s="226">
        <f>IF(AZ56=5,G56,0)</f>
        <v>0</v>
      </c>
      <c r="CA56" s="251">
        <v>1</v>
      </c>
      <c r="CB56" s="251">
        <v>1</v>
      </c>
    </row>
    <row r="57" spans="1:80">
      <c r="A57" s="260"/>
      <c r="B57" s="264"/>
      <c r="C57" s="322" t="s">
        <v>1382</v>
      </c>
      <c r="D57" s="323"/>
      <c r="E57" s="265">
        <v>0.83179999999999998</v>
      </c>
      <c r="F57" s="266"/>
      <c r="G57" s="267"/>
      <c r="H57" s="268"/>
      <c r="I57" s="262"/>
      <c r="J57" s="269"/>
      <c r="K57" s="262"/>
      <c r="M57" s="263" t="s">
        <v>1382</v>
      </c>
      <c r="O57" s="251"/>
    </row>
    <row r="58" spans="1:80">
      <c r="A58" s="252">
        <v>16</v>
      </c>
      <c r="B58" s="253" t="s">
        <v>1386</v>
      </c>
      <c r="C58" s="254" t="s">
        <v>1387</v>
      </c>
      <c r="D58" s="255" t="s">
        <v>140</v>
      </c>
      <c r="E58" s="256">
        <v>5.0500000000000003E-2</v>
      </c>
      <c r="F58" s="256"/>
      <c r="G58" s="257">
        <f>E58*F58</f>
        <v>0</v>
      </c>
      <c r="H58" s="258">
        <v>1.0662499999999999</v>
      </c>
      <c r="I58" s="259">
        <f>E58*H58</f>
        <v>5.3845625000000001E-2</v>
      </c>
      <c r="J58" s="258">
        <v>0</v>
      </c>
      <c r="K58" s="259">
        <f>E58*J58</f>
        <v>0</v>
      </c>
      <c r="O58" s="251">
        <v>2</v>
      </c>
      <c r="AA58" s="226">
        <v>1</v>
      </c>
      <c r="AB58" s="226">
        <v>0</v>
      </c>
      <c r="AC58" s="226">
        <v>0</v>
      </c>
      <c r="AZ58" s="226">
        <v>1</v>
      </c>
      <c r="BA58" s="226">
        <f>IF(AZ58=1,G58,0)</f>
        <v>0</v>
      </c>
      <c r="BB58" s="226">
        <f>IF(AZ58=2,G58,0)</f>
        <v>0</v>
      </c>
      <c r="BC58" s="226">
        <f>IF(AZ58=3,G58,0)</f>
        <v>0</v>
      </c>
      <c r="BD58" s="226">
        <f>IF(AZ58=4,G58,0)</f>
        <v>0</v>
      </c>
      <c r="BE58" s="226">
        <f>IF(AZ58=5,G58,0)</f>
        <v>0</v>
      </c>
      <c r="CA58" s="251">
        <v>1</v>
      </c>
      <c r="CB58" s="251">
        <v>0</v>
      </c>
    </row>
    <row r="59" spans="1:80" ht="22.5">
      <c r="A59" s="260"/>
      <c r="B59" s="261"/>
      <c r="C59" s="319" t="s">
        <v>1355</v>
      </c>
      <c r="D59" s="320"/>
      <c r="E59" s="320"/>
      <c r="F59" s="320"/>
      <c r="G59" s="321"/>
      <c r="I59" s="262"/>
      <c r="K59" s="262"/>
      <c r="L59" s="263" t="s">
        <v>1355</v>
      </c>
      <c r="O59" s="251">
        <v>3</v>
      </c>
    </row>
    <row r="60" spans="1:80">
      <c r="A60" s="260"/>
      <c r="B60" s="261"/>
      <c r="C60" s="319" t="s">
        <v>1356</v>
      </c>
      <c r="D60" s="320"/>
      <c r="E60" s="320"/>
      <c r="F60" s="320"/>
      <c r="G60" s="321"/>
      <c r="I60" s="262"/>
      <c r="K60" s="262"/>
      <c r="L60" s="263" t="s">
        <v>1356</v>
      </c>
      <c r="O60" s="251">
        <v>3</v>
      </c>
    </row>
    <row r="61" spans="1:80">
      <c r="A61" s="260"/>
      <c r="B61" s="261"/>
      <c r="C61" s="319" t="s">
        <v>1388</v>
      </c>
      <c r="D61" s="320"/>
      <c r="E61" s="320"/>
      <c r="F61" s="320"/>
      <c r="G61" s="321"/>
      <c r="I61" s="262"/>
      <c r="K61" s="262"/>
      <c r="L61" s="263" t="s">
        <v>1388</v>
      </c>
      <c r="O61" s="251">
        <v>3</v>
      </c>
    </row>
    <row r="62" spans="1:80">
      <c r="A62" s="260"/>
      <c r="B62" s="264"/>
      <c r="C62" s="322" t="s">
        <v>1389</v>
      </c>
      <c r="D62" s="323"/>
      <c r="E62" s="265">
        <v>2.18E-2</v>
      </c>
      <c r="F62" s="266"/>
      <c r="G62" s="267"/>
      <c r="H62" s="268"/>
      <c r="I62" s="262"/>
      <c r="J62" s="269"/>
      <c r="K62" s="262"/>
      <c r="M62" s="263" t="s">
        <v>1389</v>
      </c>
      <c r="O62" s="251"/>
    </row>
    <row r="63" spans="1:80">
      <c r="A63" s="260"/>
      <c r="B63" s="264"/>
      <c r="C63" s="322" t="s">
        <v>1390</v>
      </c>
      <c r="D63" s="323"/>
      <c r="E63" s="265">
        <v>2.87E-2</v>
      </c>
      <c r="F63" s="266"/>
      <c r="G63" s="267"/>
      <c r="H63" s="268"/>
      <c r="I63" s="262"/>
      <c r="J63" s="269"/>
      <c r="K63" s="262"/>
      <c r="M63" s="263" t="s">
        <v>1390</v>
      </c>
      <c r="O63" s="251"/>
    </row>
    <row r="64" spans="1:80">
      <c r="A64" s="252">
        <v>17</v>
      </c>
      <c r="B64" s="253" t="s">
        <v>1391</v>
      </c>
      <c r="C64" s="254" t="s">
        <v>1392</v>
      </c>
      <c r="D64" s="255" t="s">
        <v>110</v>
      </c>
      <c r="E64" s="256">
        <v>16.282</v>
      </c>
      <c r="F64" s="256"/>
      <c r="G64" s="257">
        <f>E64*F64</f>
        <v>0</v>
      </c>
      <c r="H64" s="258">
        <v>1.2E-4</v>
      </c>
      <c r="I64" s="259">
        <f>E64*H64</f>
        <v>1.9538400000000001E-3</v>
      </c>
      <c r="J64" s="258">
        <v>0</v>
      </c>
      <c r="K64" s="259">
        <f>E64*J64</f>
        <v>0</v>
      </c>
      <c r="O64" s="251">
        <v>2</v>
      </c>
      <c r="AA64" s="226">
        <v>1</v>
      </c>
      <c r="AB64" s="226">
        <v>0</v>
      </c>
      <c r="AC64" s="226">
        <v>0</v>
      </c>
      <c r="AZ64" s="226">
        <v>1</v>
      </c>
      <c r="BA64" s="226">
        <f>IF(AZ64=1,G64,0)</f>
        <v>0</v>
      </c>
      <c r="BB64" s="226">
        <f>IF(AZ64=2,G64,0)</f>
        <v>0</v>
      </c>
      <c r="BC64" s="226">
        <f>IF(AZ64=3,G64,0)</f>
        <v>0</v>
      </c>
      <c r="BD64" s="226">
        <f>IF(AZ64=4,G64,0)</f>
        <v>0</v>
      </c>
      <c r="BE64" s="226">
        <f>IF(AZ64=5,G64,0)</f>
        <v>0</v>
      </c>
      <c r="CA64" s="251">
        <v>1</v>
      </c>
      <c r="CB64" s="251">
        <v>0</v>
      </c>
    </row>
    <row r="65" spans="1:80">
      <c r="A65" s="260"/>
      <c r="B65" s="261"/>
      <c r="C65" s="319" t="s">
        <v>1356</v>
      </c>
      <c r="D65" s="320"/>
      <c r="E65" s="320"/>
      <c r="F65" s="320"/>
      <c r="G65" s="321"/>
      <c r="I65" s="262"/>
      <c r="K65" s="262"/>
      <c r="L65" s="263" t="s">
        <v>1356</v>
      </c>
      <c r="O65" s="251">
        <v>3</v>
      </c>
    </row>
    <row r="66" spans="1:80">
      <c r="A66" s="260"/>
      <c r="B66" s="264"/>
      <c r="C66" s="322" t="s">
        <v>1393</v>
      </c>
      <c r="D66" s="323"/>
      <c r="E66" s="265">
        <v>7.04</v>
      </c>
      <c r="F66" s="266"/>
      <c r="G66" s="267"/>
      <c r="H66" s="268"/>
      <c r="I66" s="262"/>
      <c r="J66" s="269"/>
      <c r="K66" s="262"/>
      <c r="M66" s="263" t="s">
        <v>1393</v>
      </c>
      <c r="O66" s="251"/>
    </row>
    <row r="67" spans="1:80">
      <c r="A67" s="260"/>
      <c r="B67" s="264"/>
      <c r="C67" s="322" t="s">
        <v>1394</v>
      </c>
      <c r="D67" s="323"/>
      <c r="E67" s="265">
        <v>9.2420000000000009</v>
      </c>
      <c r="F67" s="266"/>
      <c r="G67" s="267"/>
      <c r="H67" s="268"/>
      <c r="I67" s="262"/>
      <c r="J67" s="269"/>
      <c r="K67" s="262"/>
      <c r="M67" s="263" t="s">
        <v>1394</v>
      </c>
      <c r="O67" s="251"/>
    </row>
    <row r="68" spans="1:80">
      <c r="A68" s="270"/>
      <c r="B68" s="271" t="s">
        <v>100</v>
      </c>
      <c r="C68" s="272" t="s">
        <v>414</v>
      </c>
      <c r="D68" s="273"/>
      <c r="E68" s="274"/>
      <c r="F68" s="275"/>
      <c r="G68" s="276">
        <f>SUM(G42:G67)</f>
        <v>0</v>
      </c>
      <c r="H68" s="277"/>
      <c r="I68" s="278">
        <f>SUM(I42:I67)</f>
        <v>2.7896753890000001</v>
      </c>
      <c r="J68" s="277"/>
      <c r="K68" s="278">
        <f>SUM(K42:K67)</f>
        <v>0</v>
      </c>
      <c r="O68" s="251">
        <v>4</v>
      </c>
      <c r="BA68" s="279">
        <f>SUM(BA42:BA67)</f>
        <v>0</v>
      </c>
      <c r="BB68" s="279">
        <f>SUM(BB42:BB67)</f>
        <v>0</v>
      </c>
      <c r="BC68" s="279">
        <f>SUM(BC42:BC67)</f>
        <v>0</v>
      </c>
      <c r="BD68" s="279">
        <f>SUM(BD42:BD67)</f>
        <v>0</v>
      </c>
      <c r="BE68" s="279">
        <f>SUM(BE42:BE67)</f>
        <v>0</v>
      </c>
    </row>
    <row r="69" spans="1:80">
      <c r="A69" s="241" t="s">
        <v>96</v>
      </c>
      <c r="B69" s="242" t="s">
        <v>459</v>
      </c>
      <c r="C69" s="243" t="s">
        <v>460</v>
      </c>
      <c r="D69" s="244"/>
      <c r="E69" s="245"/>
      <c r="F69" s="245"/>
      <c r="G69" s="246"/>
      <c r="H69" s="247"/>
      <c r="I69" s="248"/>
      <c r="J69" s="249"/>
      <c r="K69" s="250"/>
      <c r="O69" s="251">
        <v>1</v>
      </c>
    </row>
    <row r="70" spans="1:80">
      <c r="A70" s="252">
        <v>18</v>
      </c>
      <c r="B70" s="253" t="s">
        <v>1092</v>
      </c>
      <c r="C70" s="254" t="s">
        <v>1093</v>
      </c>
      <c r="D70" s="255" t="s">
        <v>411</v>
      </c>
      <c r="E70" s="256">
        <v>1</v>
      </c>
      <c r="F70" s="256"/>
      <c r="G70" s="257">
        <f>E70*F70</f>
        <v>0</v>
      </c>
      <c r="H70" s="258">
        <v>0.158</v>
      </c>
      <c r="I70" s="259">
        <f>E70*H70</f>
        <v>0.158</v>
      </c>
      <c r="J70" s="258">
        <v>0</v>
      </c>
      <c r="K70" s="259">
        <f>E70*J70</f>
        <v>0</v>
      </c>
      <c r="O70" s="251">
        <v>2</v>
      </c>
      <c r="AA70" s="226">
        <v>1</v>
      </c>
      <c r="AB70" s="226">
        <v>1</v>
      </c>
      <c r="AC70" s="226">
        <v>1</v>
      </c>
      <c r="AZ70" s="226">
        <v>1</v>
      </c>
      <c r="BA70" s="226">
        <f>IF(AZ70=1,G70,0)</f>
        <v>0</v>
      </c>
      <c r="BB70" s="226">
        <f>IF(AZ70=2,G70,0)</f>
        <v>0</v>
      </c>
      <c r="BC70" s="226">
        <f>IF(AZ70=3,G70,0)</f>
        <v>0</v>
      </c>
      <c r="BD70" s="226">
        <f>IF(AZ70=4,G70,0)</f>
        <v>0</v>
      </c>
      <c r="BE70" s="226">
        <f>IF(AZ70=5,G70,0)</f>
        <v>0</v>
      </c>
      <c r="CA70" s="251">
        <v>1</v>
      </c>
      <c r="CB70" s="251">
        <v>1</v>
      </c>
    </row>
    <row r="71" spans="1:80">
      <c r="A71" s="260"/>
      <c r="B71" s="261"/>
      <c r="C71" s="319" t="s">
        <v>1094</v>
      </c>
      <c r="D71" s="320"/>
      <c r="E71" s="320"/>
      <c r="F71" s="320"/>
      <c r="G71" s="321"/>
      <c r="I71" s="262"/>
      <c r="K71" s="262"/>
      <c r="L71" s="263" t="s">
        <v>1094</v>
      </c>
      <c r="O71" s="251">
        <v>3</v>
      </c>
    </row>
    <row r="72" spans="1:80">
      <c r="A72" s="270"/>
      <c r="B72" s="271" t="s">
        <v>100</v>
      </c>
      <c r="C72" s="272" t="s">
        <v>461</v>
      </c>
      <c r="D72" s="273"/>
      <c r="E72" s="274"/>
      <c r="F72" s="275"/>
      <c r="G72" s="276">
        <f>SUM(G69:G71)</f>
        <v>0</v>
      </c>
      <c r="H72" s="277"/>
      <c r="I72" s="278">
        <f>SUM(I69:I71)</f>
        <v>0.158</v>
      </c>
      <c r="J72" s="277"/>
      <c r="K72" s="278">
        <f>SUM(K69:K71)</f>
        <v>0</v>
      </c>
      <c r="O72" s="251">
        <v>4</v>
      </c>
      <c r="BA72" s="279">
        <f>SUM(BA69:BA71)</f>
        <v>0</v>
      </c>
      <c r="BB72" s="279">
        <f>SUM(BB69:BB71)</f>
        <v>0</v>
      </c>
      <c r="BC72" s="279">
        <f>SUM(BC69:BC71)</f>
        <v>0</v>
      </c>
      <c r="BD72" s="279">
        <f>SUM(BD69:BD71)</f>
        <v>0</v>
      </c>
      <c r="BE72" s="279">
        <f>SUM(BE69:BE71)</f>
        <v>0</v>
      </c>
    </row>
    <row r="73" spans="1:80">
      <c r="A73" s="241" t="s">
        <v>96</v>
      </c>
      <c r="B73" s="242" t="s">
        <v>498</v>
      </c>
      <c r="C73" s="243" t="s">
        <v>499</v>
      </c>
      <c r="D73" s="244"/>
      <c r="E73" s="245"/>
      <c r="F73" s="245"/>
      <c r="G73" s="246"/>
      <c r="H73" s="247"/>
      <c r="I73" s="248"/>
      <c r="J73" s="249"/>
      <c r="K73" s="250"/>
      <c r="O73" s="251">
        <v>1</v>
      </c>
    </row>
    <row r="74" spans="1:80">
      <c r="A74" s="252">
        <v>19</v>
      </c>
      <c r="B74" s="253" t="s">
        <v>511</v>
      </c>
      <c r="C74" s="254" t="s">
        <v>512</v>
      </c>
      <c r="D74" s="255" t="s">
        <v>411</v>
      </c>
      <c r="E74" s="256">
        <v>1</v>
      </c>
      <c r="F74" s="256"/>
      <c r="G74" s="257">
        <f>E74*F74</f>
        <v>0</v>
      </c>
      <c r="H74" s="258">
        <v>0.05</v>
      </c>
      <c r="I74" s="259">
        <f>E74*H74</f>
        <v>0.05</v>
      </c>
      <c r="J74" s="258">
        <v>0</v>
      </c>
      <c r="K74" s="259">
        <f>E74*J74</f>
        <v>0</v>
      </c>
      <c r="O74" s="251">
        <v>2</v>
      </c>
      <c r="AA74" s="226">
        <v>1</v>
      </c>
      <c r="AB74" s="226">
        <v>0</v>
      </c>
      <c r="AC74" s="226">
        <v>0</v>
      </c>
      <c r="AZ74" s="226">
        <v>1</v>
      </c>
      <c r="BA74" s="226">
        <f>IF(AZ74=1,G74,0)</f>
        <v>0</v>
      </c>
      <c r="BB74" s="226">
        <f>IF(AZ74=2,G74,0)</f>
        <v>0</v>
      </c>
      <c r="BC74" s="226">
        <f>IF(AZ74=3,G74,0)</f>
        <v>0</v>
      </c>
      <c r="BD74" s="226">
        <f>IF(AZ74=4,G74,0)</f>
        <v>0</v>
      </c>
      <c r="BE74" s="226">
        <f>IF(AZ74=5,G74,0)</f>
        <v>0</v>
      </c>
      <c r="CA74" s="251">
        <v>1</v>
      </c>
      <c r="CB74" s="251">
        <v>0</v>
      </c>
    </row>
    <row r="75" spans="1:80" ht="45">
      <c r="A75" s="260"/>
      <c r="B75" s="261"/>
      <c r="C75" s="319" t="s">
        <v>513</v>
      </c>
      <c r="D75" s="320"/>
      <c r="E75" s="320"/>
      <c r="F75" s="320"/>
      <c r="G75" s="321"/>
      <c r="I75" s="262"/>
      <c r="K75" s="262"/>
      <c r="L75" s="263" t="s">
        <v>513</v>
      </c>
      <c r="O75" s="251">
        <v>3</v>
      </c>
    </row>
    <row r="76" spans="1:80" ht="33.75">
      <c r="A76" s="260"/>
      <c r="B76" s="261"/>
      <c r="C76" s="319" t="s">
        <v>514</v>
      </c>
      <c r="D76" s="320"/>
      <c r="E76" s="320"/>
      <c r="F76" s="320"/>
      <c r="G76" s="321"/>
      <c r="I76" s="262"/>
      <c r="K76" s="262"/>
      <c r="L76" s="263" t="s">
        <v>514</v>
      </c>
      <c r="O76" s="251">
        <v>3</v>
      </c>
    </row>
    <row r="77" spans="1:80" ht="22.5">
      <c r="A77" s="260"/>
      <c r="B77" s="261"/>
      <c r="C77" s="319" t="s">
        <v>1095</v>
      </c>
      <c r="D77" s="320"/>
      <c r="E77" s="320"/>
      <c r="F77" s="320"/>
      <c r="G77" s="321"/>
      <c r="I77" s="262"/>
      <c r="K77" s="262"/>
      <c r="L77" s="263" t="s">
        <v>1095</v>
      </c>
      <c r="O77" s="251">
        <v>3</v>
      </c>
    </row>
    <row r="78" spans="1:80">
      <c r="A78" s="260"/>
      <c r="B78" s="261"/>
      <c r="C78" s="319" t="s">
        <v>516</v>
      </c>
      <c r="D78" s="320"/>
      <c r="E78" s="320"/>
      <c r="F78" s="320"/>
      <c r="G78" s="321"/>
      <c r="I78" s="262"/>
      <c r="K78" s="262"/>
      <c r="L78" s="263" t="s">
        <v>516</v>
      </c>
      <c r="O78" s="251">
        <v>3</v>
      </c>
    </row>
    <row r="79" spans="1:80">
      <c r="A79" s="260"/>
      <c r="B79" s="261"/>
      <c r="C79" s="319"/>
      <c r="D79" s="320"/>
      <c r="E79" s="320"/>
      <c r="F79" s="320"/>
      <c r="G79" s="321"/>
      <c r="I79" s="262"/>
      <c r="K79" s="262"/>
      <c r="L79" s="263"/>
      <c r="O79" s="251">
        <v>3</v>
      </c>
    </row>
    <row r="80" spans="1:80">
      <c r="A80" s="270"/>
      <c r="B80" s="271" t="s">
        <v>100</v>
      </c>
      <c r="C80" s="272" t="s">
        <v>500</v>
      </c>
      <c r="D80" s="273"/>
      <c r="E80" s="274"/>
      <c r="F80" s="275"/>
      <c r="G80" s="276">
        <f>SUM(G73:G79)</f>
        <v>0</v>
      </c>
      <c r="H80" s="277"/>
      <c r="I80" s="278">
        <f>SUM(I73:I79)</f>
        <v>0.05</v>
      </c>
      <c r="J80" s="277"/>
      <c r="K80" s="278">
        <f>SUM(K73:K79)</f>
        <v>0</v>
      </c>
      <c r="O80" s="251">
        <v>4</v>
      </c>
      <c r="BA80" s="279">
        <f>SUM(BA73:BA79)</f>
        <v>0</v>
      </c>
      <c r="BB80" s="279">
        <f>SUM(BB73:BB79)</f>
        <v>0</v>
      </c>
      <c r="BC80" s="279">
        <f>SUM(BC73:BC79)</f>
        <v>0</v>
      </c>
      <c r="BD80" s="279">
        <f>SUM(BD73:BD79)</f>
        <v>0</v>
      </c>
      <c r="BE80" s="279">
        <f>SUM(BE73:BE79)</f>
        <v>0</v>
      </c>
    </row>
    <row r="81" spans="1:80">
      <c r="A81" s="241" t="s">
        <v>96</v>
      </c>
      <c r="B81" s="242" t="s">
        <v>523</v>
      </c>
      <c r="C81" s="243" t="s">
        <v>524</v>
      </c>
      <c r="D81" s="244"/>
      <c r="E81" s="245"/>
      <c r="F81" s="245"/>
      <c r="G81" s="246"/>
      <c r="H81" s="247"/>
      <c r="I81" s="248"/>
      <c r="J81" s="249"/>
      <c r="K81" s="250"/>
      <c r="O81" s="251">
        <v>1</v>
      </c>
    </row>
    <row r="82" spans="1:80">
      <c r="A82" s="252">
        <v>20</v>
      </c>
      <c r="B82" s="253" t="s">
        <v>569</v>
      </c>
      <c r="C82" s="254" t="s">
        <v>570</v>
      </c>
      <c r="D82" s="255" t="s">
        <v>110</v>
      </c>
      <c r="E82" s="256">
        <v>7.8079999999999998</v>
      </c>
      <c r="F82" s="256"/>
      <c r="G82" s="257">
        <f>E82*F82</f>
        <v>0</v>
      </c>
      <c r="H82" s="258">
        <v>0</v>
      </c>
      <c r="I82" s="259">
        <f>E82*H82</f>
        <v>0</v>
      </c>
      <c r="J82" s="258">
        <v>-6.5000000000000002E-2</v>
      </c>
      <c r="K82" s="259">
        <f>E82*J82</f>
        <v>-0.50751999999999997</v>
      </c>
      <c r="O82" s="251">
        <v>2</v>
      </c>
      <c r="AA82" s="226">
        <v>1</v>
      </c>
      <c r="AB82" s="226">
        <v>1</v>
      </c>
      <c r="AC82" s="226">
        <v>1</v>
      </c>
      <c r="AZ82" s="226">
        <v>1</v>
      </c>
      <c r="BA82" s="226">
        <f>IF(AZ82=1,G82,0)</f>
        <v>0</v>
      </c>
      <c r="BB82" s="226">
        <f>IF(AZ82=2,G82,0)</f>
        <v>0</v>
      </c>
      <c r="BC82" s="226">
        <f>IF(AZ82=3,G82,0)</f>
        <v>0</v>
      </c>
      <c r="BD82" s="226">
        <f>IF(AZ82=4,G82,0)</f>
        <v>0</v>
      </c>
      <c r="BE82" s="226">
        <f>IF(AZ82=5,G82,0)</f>
        <v>0</v>
      </c>
      <c r="CA82" s="251">
        <v>1</v>
      </c>
      <c r="CB82" s="251">
        <v>1</v>
      </c>
    </row>
    <row r="83" spans="1:80">
      <c r="A83" s="260"/>
      <c r="B83" s="264"/>
      <c r="C83" s="322" t="s">
        <v>1393</v>
      </c>
      <c r="D83" s="323"/>
      <c r="E83" s="265">
        <v>7.04</v>
      </c>
      <c r="F83" s="266"/>
      <c r="G83" s="267"/>
      <c r="H83" s="268"/>
      <c r="I83" s="262"/>
      <c r="J83" s="269"/>
      <c r="K83" s="262"/>
      <c r="M83" s="263" t="s">
        <v>1393</v>
      </c>
      <c r="O83" s="251"/>
    </row>
    <row r="84" spans="1:80">
      <c r="A84" s="260"/>
      <c r="B84" s="264"/>
      <c r="C84" s="322" t="s">
        <v>1374</v>
      </c>
      <c r="D84" s="323"/>
      <c r="E84" s="265">
        <v>0.76800000000000002</v>
      </c>
      <c r="F84" s="266"/>
      <c r="G84" s="267"/>
      <c r="H84" s="268"/>
      <c r="I84" s="262"/>
      <c r="J84" s="269"/>
      <c r="K84" s="262"/>
      <c r="M84" s="263" t="s">
        <v>1374</v>
      </c>
      <c r="O84" s="251"/>
    </row>
    <row r="85" spans="1:80">
      <c r="A85" s="252">
        <v>21</v>
      </c>
      <c r="B85" s="253" t="s">
        <v>547</v>
      </c>
      <c r="C85" s="254" t="s">
        <v>548</v>
      </c>
      <c r="D85" s="255" t="s">
        <v>115</v>
      </c>
      <c r="E85" s="256">
        <v>1.9111</v>
      </c>
      <c r="F85" s="256"/>
      <c r="G85" s="257">
        <f>E85*F85</f>
        <v>0</v>
      </c>
      <c r="H85" s="258">
        <v>0</v>
      </c>
      <c r="I85" s="259">
        <f>E85*H85</f>
        <v>0</v>
      </c>
      <c r="J85" s="258">
        <v>-2.2000000000000002</v>
      </c>
      <c r="K85" s="259">
        <f>E85*J85</f>
        <v>-4.2044200000000007</v>
      </c>
      <c r="O85" s="251">
        <v>2</v>
      </c>
      <c r="AA85" s="226">
        <v>1</v>
      </c>
      <c r="AB85" s="226">
        <v>1</v>
      </c>
      <c r="AC85" s="226">
        <v>1</v>
      </c>
      <c r="AZ85" s="226">
        <v>1</v>
      </c>
      <c r="BA85" s="226">
        <f>IF(AZ85=1,G85,0)</f>
        <v>0</v>
      </c>
      <c r="BB85" s="226">
        <f>IF(AZ85=2,G85,0)</f>
        <v>0</v>
      </c>
      <c r="BC85" s="226">
        <f>IF(AZ85=3,G85,0)</f>
        <v>0</v>
      </c>
      <c r="BD85" s="226">
        <f>IF(AZ85=4,G85,0)</f>
        <v>0</v>
      </c>
      <c r="BE85" s="226">
        <f>IF(AZ85=5,G85,0)</f>
        <v>0</v>
      </c>
      <c r="CA85" s="251">
        <v>1</v>
      </c>
      <c r="CB85" s="251">
        <v>1</v>
      </c>
    </row>
    <row r="86" spans="1:80" ht="45">
      <c r="A86" s="260"/>
      <c r="B86" s="261"/>
      <c r="C86" s="319" t="s">
        <v>549</v>
      </c>
      <c r="D86" s="320"/>
      <c r="E86" s="320"/>
      <c r="F86" s="320"/>
      <c r="G86" s="321"/>
      <c r="I86" s="262"/>
      <c r="K86" s="262"/>
      <c r="L86" s="263" t="s">
        <v>549</v>
      </c>
      <c r="O86" s="251">
        <v>3</v>
      </c>
    </row>
    <row r="87" spans="1:80">
      <c r="A87" s="260"/>
      <c r="B87" s="264"/>
      <c r="C87" s="322" t="s">
        <v>1395</v>
      </c>
      <c r="D87" s="323"/>
      <c r="E87" s="265">
        <v>1.056</v>
      </c>
      <c r="F87" s="266"/>
      <c r="G87" s="267"/>
      <c r="H87" s="268"/>
      <c r="I87" s="262"/>
      <c r="J87" s="269"/>
      <c r="K87" s="262"/>
      <c r="M87" s="263" t="s">
        <v>1395</v>
      </c>
      <c r="O87" s="251"/>
    </row>
    <row r="88" spans="1:80">
      <c r="A88" s="260"/>
      <c r="B88" s="264"/>
      <c r="C88" s="322" t="s">
        <v>1396</v>
      </c>
      <c r="D88" s="323"/>
      <c r="E88" s="265">
        <v>0.1152</v>
      </c>
      <c r="F88" s="266"/>
      <c r="G88" s="267"/>
      <c r="H88" s="268"/>
      <c r="I88" s="262"/>
      <c r="J88" s="269"/>
      <c r="K88" s="262"/>
      <c r="M88" s="263" t="s">
        <v>1396</v>
      </c>
      <c r="O88" s="251"/>
    </row>
    <row r="89" spans="1:80">
      <c r="A89" s="260"/>
      <c r="B89" s="264"/>
      <c r="C89" s="322" t="s">
        <v>1397</v>
      </c>
      <c r="D89" s="323"/>
      <c r="E89" s="265">
        <v>0.7399</v>
      </c>
      <c r="F89" s="266"/>
      <c r="G89" s="267"/>
      <c r="H89" s="268"/>
      <c r="I89" s="262"/>
      <c r="J89" s="269"/>
      <c r="K89" s="262"/>
      <c r="M89" s="263" t="s">
        <v>1397</v>
      </c>
      <c r="O89" s="251"/>
    </row>
    <row r="90" spans="1:80">
      <c r="A90" s="252">
        <v>22</v>
      </c>
      <c r="B90" s="253" t="s">
        <v>554</v>
      </c>
      <c r="C90" s="254" t="s">
        <v>555</v>
      </c>
      <c r="D90" s="255" t="s">
        <v>115</v>
      </c>
      <c r="E90" s="256">
        <v>3.0703</v>
      </c>
      <c r="F90" s="256"/>
      <c r="G90" s="257">
        <f>E90*F90</f>
        <v>0</v>
      </c>
      <c r="H90" s="258">
        <v>0</v>
      </c>
      <c r="I90" s="259">
        <f>E90*H90</f>
        <v>0</v>
      </c>
      <c r="J90" s="258">
        <v>0</v>
      </c>
      <c r="K90" s="259">
        <f>E90*J90</f>
        <v>0</v>
      </c>
      <c r="O90" s="251">
        <v>2</v>
      </c>
      <c r="AA90" s="226">
        <v>1</v>
      </c>
      <c r="AB90" s="226">
        <v>0</v>
      </c>
      <c r="AC90" s="226">
        <v>0</v>
      </c>
      <c r="AZ90" s="226">
        <v>1</v>
      </c>
      <c r="BA90" s="226">
        <f>IF(AZ90=1,G90,0)</f>
        <v>0</v>
      </c>
      <c r="BB90" s="226">
        <f>IF(AZ90=2,G90,0)</f>
        <v>0</v>
      </c>
      <c r="BC90" s="226">
        <f>IF(AZ90=3,G90,0)</f>
        <v>0</v>
      </c>
      <c r="BD90" s="226">
        <f>IF(AZ90=4,G90,0)</f>
        <v>0</v>
      </c>
      <c r="BE90" s="226">
        <f>IF(AZ90=5,G90,0)</f>
        <v>0</v>
      </c>
      <c r="CA90" s="251">
        <v>1</v>
      </c>
      <c r="CB90" s="251">
        <v>0</v>
      </c>
    </row>
    <row r="91" spans="1:80" ht="22.5">
      <c r="A91" s="260"/>
      <c r="B91" s="261"/>
      <c r="C91" s="319" t="s">
        <v>556</v>
      </c>
      <c r="D91" s="320"/>
      <c r="E91" s="320"/>
      <c r="F91" s="320"/>
      <c r="G91" s="321"/>
      <c r="I91" s="262"/>
      <c r="K91" s="262"/>
      <c r="L91" s="263" t="s">
        <v>556</v>
      </c>
      <c r="O91" s="251">
        <v>3</v>
      </c>
    </row>
    <row r="92" spans="1:80">
      <c r="A92" s="260"/>
      <c r="B92" s="264"/>
      <c r="C92" s="322" t="s">
        <v>1395</v>
      </c>
      <c r="D92" s="323"/>
      <c r="E92" s="265">
        <v>1.056</v>
      </c>
      <c r="F92" s="266"/>
      <c r="G92" s="267"/>
      <c r="H92" s="268"/>
      <c r="I92" s="262"/>
      <c r="J92" s="269"/>
      <c r="K92" s="262"/>
      <c r="M92" s="263" t="s">
        <v>1395</v>
      </c>
      <c r="O92" s="251"/>
    </row>
    <row r="93" spans="1:80">
      <c r="A93" s="260"/>
      <c r="B93" s="264"/>
      <c r="C93" s="322" t="s">
        <v>1396</v>
      </c>
      <c r="D93" s="323"/>
      <c r="E93" s="265">
        <v>0.1152</v>
      </c>
      <c r="F93" s="266"/>
      <c r="G93" s="267"/>
      <c r="H93" s="268"/>
      <c r="I93" s="262"/>
      <c r="J93" s="269"/>
      <c r="K93" s="262"/>
      <c r="M93" s="263" t="s">
        <v>1396</v>
      </c>
      <c r="O93" s="251"/>
    </row>
    <row r="94" spans="1:80">
      <c r="A94" s="260"/>
      <c r="B94" s="264"/>
      <c r="C94" s="322" t="s">
        <v>1397</v>
      </c>
      <c r="D94" s="323"/>
      <c r="E94" s="265">
        <v>0.7399</v>
      </c>
      <c r="F94" s="266"/>
      <c r="G94" s="267"/>
      <c r="H94" s="268"/>
      <c r="I94" s="262"/>
      <c r="J94" s="269"/>
      <c r="K94" s="262"/>
      <c r="M94" s="263" t="s">
        <v>1397</v>
      </c>
      <c r="O94" s="251"/>
    </row>
    <row r="95" spans="1:80">
      <c r="A95" s="260"/>
      <c r="B95" s="264"/>
      <c r="C95" s="322" t="s">
        <v>1398</v>
      </c>
      <c r="D95" s="323"/>
      <c r="E95" s="265">
        <v>1.1592</v>
      </c>
      <c r="F95" s="266"/>
      <c r="G95" s="267"/>
      <c r="H95" s="268"/>
      <c r="I95" s="262"/>
      <c r="J95" s="269"/>
      <c r="K95" s="262"/>
      <c r="M95" s="263" t="s">
        <v>1398</v>
      </c>
      <c r="O95" s="251"/>
    </row>
    <row r="96" spans="1:80">
      <c r="A96" s="252">
        <v>23</v>
      </c>
      <c r="B96" s="253" t="s">
        <v>1399</v>
      </c>
      <c r="C96" s="254" t="s">
        <v>1400</v>
      </c>
      <c r="D96" s="255" t="s">
        <v>115</v>
      </c>
      <c r="E96" s="256">
        <v>1.1592</v>
      </c>
      <c r="F96" s="256"/>
      <c r="G96" s="257">
        <f>E96*F96</f>
        <v>0</v>
      </c>
      <c r="H96" s="258">
        <v>6.6600000000000001E-3</v>
      </c>
      <c r="I96" s="259">
        <f>E96*H96</f>
        <v>7.7202720000000002E-3</v>
      </c>
      <c r="J96" s="258">
        <v>-2.4</v>
      </c>
      <c r="K96" s="259">
        <f>E96*J96</f>
        <v>-2.7820800000000001</v>
      </c>
      <c r="O96" s="251">
        <v>2</v>
      </c>
      <c r="AA96" s="226">
        <v>1</v>
      </c>
      <c r="AB96" s="226">
        <v>1</v>
      </c>
      <c r="AC96" s="226">
        <v>1</v>
      </c>
      <c r="AZ96" s="226">
        <v>1</v>
      </c>
      <c r="BA96" s="226">
        <f>IF(AZ96=1,G96,0)</f>
        <v>0</v>
      </c>
      <c r="BB96" s="226">
        <f>IF(AZ96=2,G96,0)</f>
        <v>0</v>
      </c>
      <c r="BC96" s="226">
        <f>IF(AZ96=3,G96,0)</f>
        <v>0</v>
      </c>
      <c r="BD96" s="226">
        <f>IF(AZ96=4,G96,0)</f>
        <v>0</v>
      </c>
      <c r="BE96" s="226">
        <f>IF(AZ96=5,G96,0)</f>
        <v>0</v>
      </c>
      <c r="CA96" s="251">
        <v>1</v>
      </c>
      <c r="CB96" s="251">
        <v>1</v>
      </c>
    </row>
    <row r="97" spans="1:80">
      <c r="A97" s="260"/>
      <c r="B97" s="264"/>
      <c r="C97" s="322" t="s">
        <v>1398</v>
      </c>
      <c r="D97" s="323"/>
      <c r="E97" s="265">
        <v>1.1592</v>
      </c>
      <c r="F97" s="266"/>
      <c r="G97" s="267"/>
      <c r="H97" s="268"/>
      <c r="I97" s="262"/>
      <c r="J97" s="269"/>
      <c r="K97" s="262"/>
      <c r="M97" s="263" t="s">
        <v>1398</v>
      </c>
      <c r="O97" s="251"/>
    </row>
    <row r="98" spans="1:80">
      <c r="A98" s="252">
        <v>24</v>
      </c>
      <c r="B98" s="253" t="s">
        <v>1401</v>
      </c>
      <c r="C98" s="254" t="s">
        <v>1402</v>
      </c>
      <c r="D98" s="255" t="s">
        <v>191</v>
      </c>
      <c r="E98" s="256">
        <v>4</v>
      </c>
      <c r="F98" s="256"/>
      <c r="G98" s="257">
        <f>E98*F98</f>
        <v>0</v>
      </c>
      <c r="H98" s="258">
        <v>1.6199999999999999E-3</v>
      </c>
      <c r="I98" s="259">
        <f>E98*H98</f>
        <v>6.4799999999999996E-3</v>
      </c>
      <c r="J98" s="258">
        <v>-3.9E-2</v>
      </c>
      <c r="K98" s="259">
        <f>E98*J98</f>
        <v>-0.156</v>
      </c>
      <c r="O98" s="251">
        <v>2</v>
      </c>
      <c r="AA98" s="226">
        <v>1</v>
      </c>
      <c r="AB98" s="226">
        <v>1</v>
      </c>
      <c r="AC98" s="226">
        <v>1</v>
      </c>
      <c r="AZ98" s="226">
        <v>1</v>
      </c>
      <c r="BA98" s="226">
        <f>IF(AZ98=1,G98,0)</f>
        <v>0</v>
      </c>
      <c r="BB98" s="226">
        <f>IF(AZ98=2,G98,0)</f>
        <v>0</v>
      </c>
      <c r="BC98" s="226">
        <f>IF(AZ98=3,G98,0)</f>
        <v>0</v>
      </c>
      <c r="BD98" s="226">
        <f>IF(AZ98=4,G98,0)</f>
        <v>0</v>
      </c>
      <c r="BE98" s="226">
        <f>IF(AZ98=5,G98,0)</f>
        <v>0</v>
      </c>
      <c r="CA98" s="251">
        <v>1</v>
      </c>
      <c r="CB98" s="251">
        <v>1</v>
      </c>
    </row>
    <row r="99" spans="1:80">
      <c r="A99" s="260"/>
      <c r="B99" s="264"/>
      <c r="C99" s="322" t="s">
        <v>1403</v>
      </c>
      <c r="D99" s="323"/>
      <c r="E99" s="265">
        <v>4</v>
      </c>
      <c r="F99" s="266"/>
      <c r="G99" s="267"/>
      <c r="H99" s="268"/>
      <c r="I99" s="262"/>
      <c r="J99" s="269"/>
      <c r="K99" s="262"/>
      <c r="M99" s="263" t="s">
        <v>1403</v>
      </c>
      <c r="O99" s="251"/>
    </row>
    <row r="100" spans="1:80">
      <c r="A100" s="252">
        <v>25</v>
      </c>
      <c r="B100" s="253" t="s">
        <v>1404</v>
      </c>
      <c r="C100" s="254" t="s">
        <v>1405</v>
      </c>
      <c r="D100" s="255" t="s">
        <v>110</v>
      </c>
      <c r="E100" s="256">
        <v>0.68</v>
      </c>
      <c r="F100" s="256"/>
      <c r="G100" s="257">
        <f>E100*F100</f>
        <v>0</v>
      </c>
      <c r="H100" s="258">
        <v>3.4000000000000002E-4</v>
      </c>
      <c r="I100" s="259">
        <f>E100*H100</f>
        <v>2.3120000000000004E-4</v>
      </c>
      <c r="J100" s="258">
        <v>-0.183</v>
      </c>
      <c r="K100" s="259">
        <f>E100*J100</f>
        <v>-0.12444000000000001</v>
      </c>
      <c r="O100" s="251">
        <v>2</v>
      </c>
      <c r="AA100" s="226">
        <v>1</v>
      </c>
      <c r="AB100" s="226">
        <v>1</v>
      </c>
      <c r="AC100" s="226">
        <v>1</v>
      </c>
      <c r="AZ100" s="226">
        <v>1</v>
      </c>
      <c r="BA100" s="226">
        <f>IF(AZ100=1,G100,0)</f>
        <v>0</v>
      </c>
      <c r="BB100" s="226">
        <f>IF(AZ100=2,G100,0)</f>
        <v>0</v>
      </c>
      <c r="BC100" s="226">
        <f>IF(AZ100=3,G100,0)</f>
        <v>0</v>
      </c>
      <c r="BD100" s="226">
        <f>IF(AZ100=4,G100,0)</f>
        <v>0</v>
      </c>
      <c r="BE100" s="226">
        <f>IF(AZ100=5,G100,0)</f>
        <v>0</v>
      </c>
      <c r="CA100" s="251">
        <v>1</v>
      </c>
      <c r="CB100" s="251">
        <v>1</v>
      </c>
    </row>
    <row r="101" spans="1:80">
      <c r="A101" s="260"/>
      <c r="B101" s="264"/>
      <c r="C101" s="322" t="s">
        <v>1369</v>
      </c>
      <c r="D101" s="323"/>
      <c r="E101" s="265">
        <v>0.68</v>
      </c>
      <c r="F101" s="266"/>
      <c r="G101" s="267"/>
      <c r="H101" s="268"/>
      <c r="I101" s="262"/>
      <c r="J101" s="269"/>
      <c r="K101" s="262"/>
      <c r="M101" s="263" t="s">
        <v>1369</v>
      </c>
      <c r="O101" s="251"/>
    </row>
    <row r="102" spans="1:80">
      <c r="A102" s="252">
        <v>26</v>
      </c>
      <c r="B102" s="253" t="s">
        <v>1406</v>
      </c>
      <c r="C102" s="254" t="s">
        <v>1407</v>
      </c>
      <c r="D102" s="255" t="s">
        <v>140</v>
      </c>
      <c r="E102" s="256">
        <v>0.106</v>
      </c>
      <c r="F102" s="256"/>
      <c r="G102" s="257">
        <f>E102*F102</f>
        <v>0</v>
      </c>
      <c r="H102" s="258">
        <v>3.746E-2</v>
      </c>
      <c r="I102" s="259">
        <f>E102*H102</f>
        <v>3.9707600000000003E-3</v>
      </c>
      <c r="J102" s="258">
        <v>-1.258</v>
      </c>
      <c r="K102" s="259">
        <f>E102*J102</f>
        <v>-0.13334799999999999</v>
      </c>
      <c r="O102" s="251">
        <v>2</v>
      </c>
      <c r="AA102" s="226">
        <v>1</v>
      </c>
      <c r="AB102" s="226">
        <v>1</v>
      </c>
      <c r="AC102" s="226">
        <v>1</v>
      </c>
      <c r="AZ102" s="226">
        <v>1</v>
      </c>
      <c r="BA102" s="226">
        <f>IF(AZ102=1,G102,0)</f>
        <v>0</v>
      </c>
      <c r="BB102" s="226">
        <f>IF(AZ102=2,G102,0)</f>
        <v>0</v>
      </c>
      <c r="BC102" s="226">
        <f>IF(AZ102=3,G102,0)</f>
        <v>0</v>
      </c>
      <c r="BD102" s="226">
        <f>IF(AZ102=4,G102,0)</f>
        <v>0</v>
      </c>
      <c r="BE102" s="226">
        <f>IF(AZ102=5,G102,0)</f>
        <v>0</v>
      </c>
      <c r="CA102" s="251">
        <v>1</v>
      </c>
      <c r="CB102" s="251">
        <v>1</v>
      </c>
    </row>
    <row r="103" spans="1:80">
      <c r="A103" s="260"/>
      <c r="B103" s="264"/>
      <c r="C103" s="322" t="s">
        <v>1408</v>
      </c>
      <c r="D103" s="323"/>
      <c r="E103" s="265">
        <v>0.106</v>
      </c>
      <c r="F103" s="266"/>
      <c r="G103" s="267"/>
      <c r="H103" s="268"/>
      <c r="I103" s="262"/>
      <c r="J103" s="269"/>
      <c r="K103" s="262"/>
      <c r="M103" s="263" t="s">
        <v>1408</v>
      </c>
      <c r="O103" s="251"/>
    </row>
    <row r="104" spans="1:80">
      <c r="A104" s="252">
        <v>27</v>
      </c>
      <c r="B104" s="253" t="s">
        <v>1409</v>
      </c>
      <c r="C104" s="254" t="s">
        <v>1410</v>
      </c>
      <c r="D104" s="255" t="s">
        <v>312</v>
      </c>
      <c r="E104" s="256">
        <v>5.6</v>
      </c>
      <c r="F104" s="256"/>
      <c r="G104" s="257">
        <f>E104*F104</f>
        <v>0</v>
      </c>
      <c r="H104" s="258">
        <v>4.8999999999999998E-4</v>
      </c>
      <c r="I104" s="259">
        <f>E104*H104</f>
        <v>2.7439999999999999E-3</v>
      </c>
      <c r="J104" s="258">
        <v>-8.9999999999999993E-3</v>
      </c>
      <c r="K104" s="259">
        <f>E104*J104</f>
        <v>-5.0399999999999993E-2</v>
      </c>
      <c r="O104" s="251">
        <v>2</v>
      </c>
      <c r="AA104" s="226">
        <v>1</v>
      </c>
      <c r="AB104" s="226">
        <v>1</v>
      </c>
      <c r="AC104" s="226">
        <v>1</v>
      </c>
      <c r="AZ104" s="226">
        <v>1</v>
      </c>
      <c r="BA104" s="226">
        <f>IF(AZ104=1,G104,0)</f>
        <v>0</v>
      </c>
      <c r="BB104" s="226">
        <f>IF(AZ104=2,G104,0)</f>
        <v>0</v>
      </c>
      <c r="BC104" s="226">
        <f>IF(AZ104=3,G104,0)</f>
        <v>0</v>
      </c>
      <c r="BD104" s="226">
        <f>IF(AZ104=4,G104,0)</f>
        <v>0</v>
      </c>
      <c r="BE104" s="226">
        <f>IF(AZ104=5,G104,0)</f>
        <v>0</v>
      </c>
      <c r="CA104" s="251">
        <v>1</v>
      </c>
      <c r="CB104" s="251">
        <v>1</v>
      </c>
    </row>
    <row r="105" spans="1:80">
      <c r="A105" s="260"/>
      <c r="B105" s="264"/>
      <c r="C105" s="322" t="s">
        <v>1411</v>
      </c>
      <c r="D105" s="323"/>
      <c r="E105" s="265">
        <v>5.6</v>
      </c>
      <c r="F105" s="266"/>
      <c r="G105" s="267"/>
      <c r="H105" s="268"/>
      <c r="I105" s="262"/>
      <c r="J105" s="269"/>
      <c r="K105" s="262"/>
      <c r="M105" s="263" t="s">
        <v>1411</v>
      </c>
      <c r="O105" s="251"/>
    </row>
    <row r="106" spans="1:80">
      <c r="A106" s="252">
        <v>28</v>
      </c>
      <c r="B106" s="253" t="s">
        <v>1412</v>
      </c>
      <c r="C106" s="254" t="s">
        <v>1413</v>
      </c>
      <c r="D106" s="255" t="s">
        <v>312</v>
      </c>
      <c r="E106" s="256">
        <v>7.68</v>
      </c>
      <c r="F106" s="256"/>
      <c r="G106" s="257">
        <f>E106*F106</f>
        <v>0</v>
      </c>
      <c r="H106" s="258">
        <v>0</v>
      </c>
      <c r="I106" s="259">
        <f>E106*H106</f>
        <v>0</v>
      </c>
      <c r="J106" s="258">
        <v>-7.0000000000000007E-2</v>
      </c>
      <c r="K106" s="259">
        <f>E106*J106</f>
        <v>-0.53760000000000008</v>
      </c>
      <c r="O106" s="251">
        <v>2</v>
      </c>
      <c r="AA106" s="226">
        <v>1</v>
      </c>
      <c r="AB106" s="226">
        <v>1</v>
      </c>
      <c r="AC106" s="226">
        <v>1</v>
      </c>
      <c r="AZ106" s="226">
        <v>1</v>
      </c>
      <c r="BA106" s="226">
        <f>IF(AZ106=1,G106,0)</f>
        <v>0</v>
      </c>
      <c r="BB106" s="226">
        <f>IF(AZ106=2,G106,0)</f>
        <v>0</v>
      </c>
      <c r="BC106" s="226">
        <f>IF(AZ106=3,G106,0)</f>
        <v>0</v>
      </c>
      <c r="BD106" s="226">
        <f>IF(AZ106=4,G106,0)</f>
        <v>0</v>
      </c>
      <c r="BE106" s="226">
        <f>IF(AZ106=5,G106,0)</f>
        <v>0</v>
      </c>
      <c r="CA106" s="251">
        <v>1</v>
      </c>
      <c r="CB106" s="251">
        <v>1</v>
      </c>
    </row>
    <row r="107" spans="1:80">
      <c r="A107" s="260"/>
      <c r="B107" s="264"/>
      <c r="C107" s="322" t="s">
        <v>1414</v>
      </c>
      <c r="D107" s="323"/>
      <c r="E107" s="265">
        <v>7.68</v>
      </c>
      <c r="F107" s="266"/>
      <c r="G107" s="267"/>
      <c r="H107" s="268"/>
      <c r="I107" s="262"/>
      <c r="J107" s="269"/>
      <c r="K107" s="262"/>
      <c r="M107" s="263" t="s">
        <v>1414</v>
      </c>
      <c r="O107" s="251"/>
    </row>
    <row r="108" spans="1:80">
      <c r="A108" s="270"/>
      <c r="B108" s="271" t="s">
        <v>100</v>
      </c>
      <c r="C108" s="272" t="s">
        <v>525</v>
      </c>
      <c r="D108" s="273"/>
      <c r="E108" s="274"/>
      <c r="F108" s="275"/>
      <c r="G108" s="276">
        <f>SUM(G81:G107)</f>
        <v>0</v>
      </c>
      <c r="H108" s="277"/>
      <c r="I108" s="278">
        <f>SUM(I81:I107)</f>
        <v>2.1146232000000001E-2</v>
      </c>
      <c r="J108" s="277"/>
      <c r="K108" s="278">
        <f>SUM(K81:K107)</f>
        <v>-8.4958080000000002</v>
      </c>
      <c r="O108" s="251">
        <v>4</v>
      </c>
      <c r="BA108" s="279">
        <f>SUM(BA81:BA107)</f>
        <v>0</v>
      </c>
      <c r="BB108" s="279">
        <f>SUM(BB81:BB107)</f>
        <v>0</v>
      </c>
      <c r="BC108" s="279">
        <f>SUM(BC81:BC107)</f>
        <v>0</v>
      </c>
      <c r="BD108" s="279">
        <f>SUM(BD81:BD107)</f>
        <v>0</v>
      </c>
      <c r="BE108" s="279">
        <f>SUM(BE81:BE107)</f>
        <v>0</v>
      </c>
    </row>
    <row r="109" spans="1:80">
      <c r="A109" s="241" t="s">
        <v>96</v>
      </c>
      <c r="B109" s="242" t="s">
        <v>592</v>
      </c>
      <c r="C109" s="243" t="s">
        <v>593</v>
      </c>
      <c r="D109" s="244"/>
      <c r="E109" s="245"/>
      <c r="F109" s="245"/>
      <c r="G109" s="246"/>
      <c r="H109" s="247"/>
      <c r="I109" s="248"/>
      <c r="J109" s="249"/>
      <c r="K109" s="250"/>
      <c r="O109" s="251">
        <v>1</v>
      </c>
    </row>
    <row r="110" spans="1:80">
      <c r="A110" s="252">
        <v>29</v>
      </c>
      <c r="B110" s="253" t="s">
        <v>1415</v>
      </c>
      <c r="C110" s="254" t="s">
        <v>1416</v>
      </c>
      <c r="D110" s="255" t="s">
        <v>191</v>
      </c>
      <c r="E110" s="256">
        <v>6</v>
      </c>
      <c r="F110" s="256"/>
      <c r="G110" s="257">
        <f>E110*F110</f>
        <v>0</v>
      </c>
      <c r="H110" s="258">
        <v>4.8999999999999998E-4</v>
      </c>
      <c r="I110" s="259">
        <f>E110*H110</f>
        <v>2.9399999999999999E-3</v>
      </c>
      <c r="J110" s="258">
        <v>-3.1E-2</v>
      </c>
      <c r="K110" s="259">
        <f>E110*J110</f>
        <v>-0.186</v>
      </c>
      <c r="O110" s="251">
        <v>2</v>
      </c>
      <c r="AA110" s="226">
        <v>1</v>
      </c>
      <c r="AB110" s="226">
        <v>1</v>
      </c>
      <c r="AC110" s="226">
        <v>1</v>
      </c>
      <c r="AZ110" s="226">
        <v>1</v>
      </c>
      <c r="BA110" s="226">
        <f>IF(AZ110=1,G110,0)</f>
        <v>0</v>
      </c>
      <c r="BB110" s="226">
        <f>IF(AZ110=2,G110,0)</f>
        <v>0</v>
      </c>
      <c r="BC110" s="226">
        <f>IF(AZ110=3,G110,0)</f>
        <v>0</v>
      </c>
      <c r="BD110" s="226">
        <f>IF(AZ110=4,G110,0)</f>
        <v>0</v>
      </c>
      <c r="BE110" s="226">
        <f>IF(AZ110=5,G110,0)</f>
        <v>0</v>
      </c>
      <c r="CA110" s="251">
        <v>1</v>
      </c>
      <c r="CB110" s="251">
        <v>1</v>
      </c>
    </row>
    <row r="111" spans="1:80">
      <c r="A111" s="260"/>
      <c r="B111" s="264"/>
      <c r="C111" s="322" t="s">
        <v>1417</v>
      </c>
      <c r="D111" s="323"/>
      <c r="E111" s="265">
        <v>6</v>
      </c>
      <c r="F111" s="266"/>
      <c r="G111" s="267"/>
      <c r="H111" s="268"/>
      <c r="I111" s="262"/>
      <c r="J111" s="269"/>
      <c r="K111" s="262"/>
      <c r="M111" s="263" t="s">
        <v>1417</v>
      </c>
      <c r="O111" s="251"/>
    </row>
    <row r="112" spans="1:80">
      <c r="A112" s="252">
        <v>30</v>
      </c>
      <c r="B112" s="253" t="s">
        <v>1418</v>
      </c>
      <c r="C112" s="254" t="s">
        <v>1419</v>
      </c>
      <c r="D112" s="255" t="s">
        <v>312</v>
      </c>
      <c r="E112" s="256">
        <v>5.92</v>
      </c>
      <c r="F112" s="256"/>
      <c r="G112" s="257">
        <f>E112*F112</f>
        <v>0</v>
      </c>
      <c r="H112" s="258">
        <v>0</v>
      </c>
      <c r="I112" s="259">
        <f>E112*H112</f>
        <v>0</v>
      </c>
      <c r="J112" s="258">
        <v>-4.2000000000000003E-2</v>
      </c>
      <c r="K112" s="259">
        <f>E112*J112</f>
        <v>-0.24864</v>
      </c>
      <c r="O112" s="251">
        <v>2</v>
      </c>
      <c r="AA112" s="226">
        <v>1</v>
      </c>
      <c r="AB112" s="226">
        <v>0</v>
      </c>
      <c r="AC112" s="226">
        <v>0</v>
      </c>
      <c r="AZ112" s="226">
        <v>1</v>
      </c>
      <c r="BA112" s="226">
        <f>IF(AZ112=1,G112,0)</f>
        <v>0</v>
      </c>
      <c r="BB112" s="226">
        <f>IF(AZ112=2,G112,0)</f>
        <v>0</v>
      </c>
      <c r="BC112" s="226">
        <f>IF(AZ112=3,G112,0)</f>
        <v>0</v>
      </c>
      <c r="BD112" s="226">
        <f>IF(AZ112=4,G112,0)</f>
        <v>0</v>
      </c>
      <c r="BE112" s="226">
        <f>IF(AZ112=5,G112,0)</f>
        <v>0</v>
      </c>
      <c r="CA112" s="251">
        <v>1</v>
      </c>
      <c r="CB112" s="251">
        <v>0</v>
      </c>
    </row>
    <row r="113" spans="1:80">
      <c r="A113" s="260"/>
      <c r="B113" s="264"/>
      <c r="C113" s="322" t="s">
        <v>1420</v>
      </c>
      <c r="D113" s="323"/>
      <c r="E113" s="265">
        <v>5.92</v>
      </c>
      <c r="F113" s="266"/>
      <c r="G113" s="267"/>
      <c r="H113" s="268"/>
      <c r="I113" s="262"/>
      <c r="J113" s="269"/>
      <c r="K113" s="262"/>
      <c r="M113" s="263" t="s">
        <v>1420</v>
      </c>
      <c r="O113" s="251"/>
    </row>
    <row r="114" spans="1:80">
      <c r="A114" s="270"/>
      <c r="B114" s="271" t="s">
        <v>100</v>
      </c>
      <c r="C114" s="272" t="s">
        <v>594</v>
      </c>
      <c r="D114" s="273"/>
      <c r="E114" s="274"/>
      <c r="F114" s="275"/>
      <c r="G114" s="276">
        <f>SUM(G109:G113)</f>
        <v>0</v>
      </c>
      <c r="H114" s="277"/>
      <c r="I114" s="278">
        <f>SUM(I109:I113)</f>
        <v>2.9399999999999999E-3</v>
      </c>
      <c r="J114" s="277"/>
      <c r="K114" s="278">
        <f>SUM(K109:K113)</f>
        <v>-0.43464000000000003</v>
      </c>
      <c r="O114" s="251">
        <v>4</v>
      </c>
      <c r="BA114" s="279">
        <f>SUM(BA109:BA113)</f>
        <v>0</v>
      </c>
      <c r="BB114" s="279">
        <f>SUM(BB109:BB113)</f>
        <v>0</v>
      </c>
      <c r="BC114" s="279">
        <f>SUM(BC109:BC113)</f>
        <v>0</v>
      </c>
      <c r="BD114" s="279">
        <f>SUM(BD109:BD113)</f>
        <v>0</v>
      </c>
      <c r="BE114" s="279">
        <f>SUM(BE109:BE113)</f>
        <v>0</v>
      </c>
    </row>
    <row r="115" spans="1:80">
      <c r="A115" s="241" t="s">
        <v>96</v>
      </c>
      <c r="B115" s="242" t="s">
        <v>626</v>
      </c>
      <c r="C115" s="243" t="s">
        <v>627</v>
      </c>
      <c r="D115" s="244"/>
      <c r="E115" s="245"/>
      <c r="F115" s="245"/>
      <c r="G115" s="246"/>
      <c r="H115" s="247"/>
      <c r="I115" s="248"/>
      <c r="J115" s="249"/>
      <c r="K115" s="250"/>
      <c r="O115" s="251">
        <v>1</v>
      </c>
    </row>
    <row r="116" spans="1:80">
      <c r="A116" s="252">
        <v>31</v>
      </c>
      <c r="B116" s="253" t="s">
        <v>1119</v>
      </c>
      <c r="C116" s="254" t="s">
        <v>1120</v>
      </c>
      <c r="D116" s="255" t="s">
        <v>140</v>
      </c>
      <c r="E116" s="256">
        <v>7.0659256519999998</v>
      </c>
      <c r="F116" s="256"/>
      <c r="G116" s="257">
        <f>E116*F116</f>
        <v>0</v>
      </c>
      <c r="H116" s="258">
        <v>0</v>
      </c>
      <c r="I116" s="259">
        <f>E116*H116</f>
        <v>0</v>
      </c>
      <c r="J116" s="258"/>
      <c r="K116" s="259">
        <f>E116*J116</f>
        <v>0</v>
      </c>
      <c r="O116" s="251">
        <v>2</v>
      </c>
      <c r="AA116" s="226">
        <v>7</v>
      </c>
      <c r="AB116" s="226">
        <v>1</v>
      </c>
      <c r="AC116" s="226">
        <v>2</v>
      </c>
      <c r="AZ116" s="226">
        <v>1</v>
      </c>
      <c r="BA116" s="226">
        <f>IF(AZ116=1,G116,0)</f>
        <v>0</v>
      </c>
      <c r="BB116" s="226">
        <f>IF(AZ116=2,G116,0)</f>
        <v>0</v>
      </c>
      <c r="BC116" s="226">
        <f>IF(AZ116=3,G116,0)</f>
        <v>0</v>
      </c>
      <c r="BD116" s="226">
        <f>IF(AZ116=4,G116,0)</f>
        <v>0</v>
      </c>
      <c r="BE116" s="226">
        <f>IF(AZ116=5,G116,0)</f>
        <v>0</v>
      </c>
      <c r="CA116" s="251">
        <v>7</v>
      </c>
      <c r="CB116" s="251">
        <v>1</v>
      </c>
    </row>
    <row r="117" spans="1:80">
      <c r="A117" s="270"/>
      <c r="B117" s="271" t="s">
        <v>100</v>
      </c>
      <c r="C117" s="272" t="s">
        <v>628</v>
      </c>
      <c r="D117" s="273"/>
      <c r="E117" s="274"/>
      <c r="F117" s="275"/>
      <c r="G117" s="276">
        <f>SUM(G115:G116)</f>
        <v>0</v>
      </c>
      <c r="H117" s="277"/>
      <c r="I117" s="278">
        <f>SUM(I115:I116)</f>
        <v>0</v>
      </c>
      <c r="J117" s="277"/>
      <c r="K117" s="278">
        <f>SUM(K115:K116)</f>
        <v>0</v>
      </c>
      <c r="O117" s="251">
        <v>4</v>
      </c>
      <c r="BA117" s="279">
        <f>SUM(BA115:BA116)</f>
        <v>0</v>
      </c>
      <c r="BB117" s="279">
        <f>SUM(BB115:BB116)</f>
        <v>0</v>
      </c>
      <c r="BC117" s="279">
        <f>SUM(BC115:BC116)</f>
        <v>0</v>
      </c>
      <c r="BD117" s="279">
        <f>SUM(BD115:BD116)</f>
        <v>0</v>
      </c>
      <c r="BE117" s="279">
        <f>SUM(BE115:BE116)</f>
        <v>0</v>
      </c>
    </row>
    <row r="118" spans="1:80">
      <c r="A118" s="241" t="s">
        <v>96</v>
      </c>
      <c r="B118" s="242" t="s">
        <v>631</v>
      </c>
      <c r="C118" s="243" t="s">
        <v>632</v>
      </c>
      <c r="D118" s="244"/>
      <c r="E118" s="245"/>
      <c r="F118" s="245"/>
      <c r="G118" s="246"/>
      <c r="H118" s="247"/>
      <c r="I118" s="248"/>
      <c r="J118" s="249"/>
      <c r="K118" s="250"/>
      <c r="O118" s="251">
        <v>1</v>
      </c>
    </row>
    <row r="119" spans="1:80">
      <c r="A119" s="252">
        <v>32</v>
      </c>
      <c r="B119" s="253" t="s">
        <v>634</v>
      </c>
      <c r="C119" s="254" t="s">
        <v>635</v>
      </c>
      <c r="D119" s="255" t="s">
        <v>312</v>
      </c>
      <c r="E119" s="256">
        <v>18.2</v>
      </c>
      <c r="F119" s="256"/>
      <c r="G119" s="257">
        <f>E119*F119</f>
        <v>0</v>
      </c>
      <c r="H119" s="258">
        <v>0</v>
      </c>
      <c r="I119" s="259">
        <f>E119*H119</f>
        <v>0</v>
      </c>
      <c r="J119" s="258">
        <v>0</v>
      </c>
      <c r="K119" s="259">
        <f>E119*J119</f>
        <v>0</v>
      </c>
      <c r="O119" s="251">
        <v>2</v>
      </c>
      <c r="AA119" s="226">
        <v>1</v>
      </c>
      <c r="AB119" s="226">
        <v>7</v>
      </c>
      <c r="AC119" s="226">
        <v>7</v>
      </c>
      <c r="AZ119" s="226">
        <v>2</v>
      </c>
      <c r="BA119" s="226">
        <f>IF(AZ119=1,G119,0)</f>
        <v>0</v>
      </c>
      <c r="BB119" s="226">
        <f>IF(AZ119=2,G119,0)</f>
        <v>0</v>
      </c>
      <c r="BC119" s="226">
        <f>IF(AZ119=3,G119,0)</f>
        <v>0</v>
      </c>
      <c r="BD119" s="226">
        <f>IF(AZ119=4,G119,0)</f>
        <v>0</v>
      </c>
      <c r="BE119" s="226">
        <f>IF(AZ119=5,G119,0)</f>
        <v>0</v>
      </c>
      <c r="CA119" s="251">
        <v>1</v>
      </c>
      <c r="CB119" s="251">
        <v>7</v>
      </c>
    </row>
    <row r="120" spans="1:80">
      <c r="A120" s="260"/>
      <c r="B120" s="264"/>
      <c r="C120" s="322" t="s">
        <v>1421</v>
      </c>
      <c r="D120" s="323"/>
      <c r="E120" s="265">
        <v>18.2</v>
      </c>
      <c r="F120" s="266"/>
      <c r="G120" s="267"/>
      <c r="H120" s="268"/>
      <c r="I120" s="262"/>
      <c r="J120" s="269"/>
      <c r="K120" s="262"/>
      <c r="M120" s="263" t="s">
        <v>1421</v>
      </c>
      <c r="O120" s="251"/>
    </row>
    <row r="121" spans="1:80">
      <c r="A121" s="252">
        <v>33</v>
      </c>
      <c r="B121" s="253" t="s">
        <v>637</v>
      </c>
      <c r="C121" s="254" t="s">
        <v>638</v>
      </c>
      <c r="D121" s="255" t="s">
        <v>110</v>
      </c>
      <c r="E121" s="256">
        <v>22.33</v>
      </c>
      <c r="F121" s="256"/>
      <c r="G121" s="257">
        <f>E121*F121</f>
        <v>0</v>
      </c>
      <c r="H121" s="258">
        <v>0</v>
      </c>
      <c r="I121" s="259">
        <f>E121*H121</f>
        <v>0</v>
      </c>
      <c r="J121" s="258">
        <v>0</v>
      </c>
      <c r="K121" s="259">
        <f>E121*J121</f>
        <v>0</v>
      </c>
      <c r="O121" s="251">
        <v>2</v>
      </c>
      <c r="AA121" s="226">
        <v>1</v>
      </c>
      <c r="AB121" s="226">
        <v>7</v>
      </c>
      <c r="AC121" s="226">
        <v>7</v>
      </c>
      <c r="AZ121" s="226">
        <v>2</v>
      </c>
      <c r="BA121" s="226">
        <f>IF(AZ121=1,G121,0)</f>
        <v>0</v>
      </c>
      <c r="BB121" s="226">
        <f>IF(AZ121=2,G121,0)</f>
        <v>0</v>
      </c>
      <c r="BC121" s="226">
        <f>IF(AZ121=3,G121,0)</f>
        <v>0</v>
      </c>
      <c r="BD121" s="226">
        <f>IF(AZ121=4,G121,0)</f>
        <v>0</v>
      </c>
      <c r="BE121" s="226">
        <f>IF(AZ121=5,G121,0)</f>
        <v>0</v>
      </c>
      <c r="CA121" s="251">
        <v>1</v>
      </c>
      <c r="CB121" s="251">
        <v>7</v>
      </c>
    </row>
    <row r="122" spans="1:80">
      <c r="A122" s="260"/>
      <c r="B122" s="261"/>
      <c r="C122" s="319" t="s">
        <v>639</v>
      </c>
      <c r="D122" s="320"/>
      <c r="E122" s="320"/>
      <c r="F122" s="320"/>
      <c r="G122" s="321"/>
      <c r="I122" s="262"/>
      <c r="K122" s="262"/>
      <c r="L122" s="263" t="s">
        <v>639</v>
      </c>
      <c r="O122" s="251">
        <v>3</v>
      </c>
    </row>
    <row r="123" spans="1:80" ht="33.75">
      <c r="A123" s="260"/>
      <c r="B123" s="261"/>
      <c r="C123" s="319" t="s">
        <v>640</v>
      </c>
      <c r="D123" s="320"/>
      <c r="E123" s="320"/>
      <c r="F123" s="320"/>
      <c r="G123" s="321"/>
      <c r="I123" s="262"/>
      <c r="K123" s="262"/>
      <c r="L123" s="263" t="s">
        <v>640</v>
      </c>
      <c r="O123" s="251">
        <v>3</v>
      </c>
    </row>
    <row r="124" spans="1:80" ht="22.5">
      <c r="A124" s="260"/>
      <c r="B124" s="261"/>
      <c r="C124" s="319" t="s">
        <v>641</v>
      </c>
      <c r="D124" s="320"/>
      <c r="E124" s="320"/>
      <c r="F124" s="320"/>
      <c r="G124" s="321"/>
      <c r="I124" s="262"/>
      <c r="K124" s="262"/>
      <c r="L124" s="263" t="s">
        <v>641</v>
      </c>
      <c r="O124" s="251">
        <v>3</v>
      </c>
    </row>
    <row r="125" spans="1:80">
      <c r="A125" s="260"/>
      <c r="B125" s="264"/>
      <c r="C125" s="322" t="s">
        <v>1422</v>
      </c>
      <c r="D125" s="323"/>
      <c r="E125" s="265">
        <v>19.600000000000001</v>
      </c>
      <c r="F125" s="266"/>
      <c r="G125" s="267"/>
      <c r="H125" s="268"/>
      <c r="I125" s="262"/>
      <c r="J125" s="269"/>
      <c r="K125" s="262"/>
      <c r="M125" s="263" t="s">
        <v>1422</v>
      </c>
      <c r="O125" s="251"/>
    </row>
    <row r="126" spans="1:80">
      <c r="A126" s="260"/>
      <c r="B126" s="264"/>
      <c r="C126" s="322" t="s">
        <v>1423</v>
      </c>
      <c r="D126" s="323"/>
      <c r="E126" s="265">
        <v>2.73</v>
      </c>
      <c r="F126" s="266"/>
      <c r="G126" s="267"/>
      <c r="H126" s="268"/>
      <c r="I126" s="262"/>
      <c r="J126" s="269"/>
      <c r="K126" s="262"/>
      <c r="M126" s="263" t="s">
        <v>1423</v>
      </c>
      <c r="O126" s="251"/>
    </row>
    <row r="127" spans="1:80">
      <c r="A127" s="252">
        <v>34</v>
      </c>
      <c r="B127" s="253" t="s">
        <v>644</v>
      </c>
      <c r="C127" s="254" t="s">
        <v>645</v>
      </c>
      <c r="D127" s="255" t="s">
        <v>646</v>
      </c>
      <c r="E127" s="256">
        <v>4.4660000000000002</v>
      </c>
      <c r="F127" s="256"/>
      <c r="G127" s="257">
        <f>E127*F127</f>
        <v>0</v>
      </c>
      <c r="H127" s="258">
        <v>1E-3</v>
      </c>
      <c r="I127" s="259">
        <f>E127*H127</f>
        <v>4.4660000000000004E-3</v>
      </c>
      <c r="J127" s="258"/>
      <c r="K127" s="259">
        <f>E127*J127</f>
        <v>0</v>
      </c>
      <c r="O127" s="251">
        <v>2</v>
      </c>
      <c r="AA127" s="226">
        <v>3</v>
      </c>
      <c r="AB127" s="226">
        <v>7</v>
      </c>
      <c r="AC127" s="226">
        <v>11163230</v>
      </c>
      <c r="AZ127" s="226">
        <v>2</v>
      </c>
      <c r="BA127" s="226">
        <f>IF(AZ127=1,G127,0)</f>
        <v>0</v>
      </c>
      <c r="BB127" s="226">
        <f>IF(AZ127=2,G127,0)</f>
        <v>0</v>
      </c>
      <c r="BC127" s="226">
        <f>IF(AZ127=3,G127,0)</f>
        <v>0</v>
      </c>
      <c r="BD127" s="226">
        <f>IF(AZ127=4,G127,0)</f>
        <v>0</v>
      </c>
      <c r="BE127" s="226">
        <f>IF(AZ127=5,G127,0)</f>
        <v>0</v>
      </c>
      <c r="CA127" s="251">
        <v>3</v>
      </c>
      <c r="CB127" s="251">
        <v>7</v>
      </c>
    </row>
    <row r="128" spans="1:80">
      <c r="A128" s="260"/>
      <c r="B128" s="261"/>
      <c r="C128" s="319" t="s">
        <v>647</v>
      </c>
      <c r="D128" s="320"/>
      <c r="E128" s="320"/>
      <c r="F128" s="320"/>
      <c r="G128" s="321"/>
      <c r="I128" s="262"/>
      <c r="K128" s="262"/>
      <c r="L128" s="263" t="s">
        <v>647</v>
      </c>
      <c r="O128" s="251">
        <v>3</v>
      </c>
    </row>
    <row r="129" spans="1:80">
      <c r="A129" s="260"/>
      <c r="B129" s="264"/>
      <c r="C129" s="322" t="s">
        <v>1424</v>
      </c>
      <c r="D129" s="323"/>
      <c r="E129" s="265">
        <v>4.4660000000000002</v>
      </c>
      <c r="F129" s="266"/>
      <c r="G129" s="267"/>
      <c r="H129" s="268"/>
      <c r="I129" s="262"/>
      <c r="J129" s="269"/>
      <c r="K129" s="262"/>
      <c r="M129" s="263" t="s">
        <v>1424</v>
      </c>
      <c r="O129" s="251"/>
    </row>
    <row r="130" spans="1:80">
      <c r="A130" s="252">
        <v>35</v>
      </c>
      <c r="B130" s="253" t="s">
        <v>649</v>
      </c>
      <c r="C130" s="254" t="s">
        <v>650</v>
      </c>
      <c r="D130" s="255" t="s">
        <v>110</v>
      </c>
      <c r="E130" s="256">
        <v>44.66</v>
      </c>
      <c r="F130" s="256"/>
      <c r="G130" s="257">
        <f>E130*F130</f>
        <v>0</v>
      </c>
      <c r="H130" s="258">
        <v>4.0999999999999999E-4</v>
      </c>
      <c r="I130" s="259">
        <f>E130*H130</f>
        <v>1.83106E-2</v>
      </c>
      <c r="J130" s="258">
        <v>0</v>
      </c>
      <c r="K130" s="259">
        <f>E130*J130</f>
        <v>0</v>
      </c>
      <c r="O130" s="251">
        <v>2</v>
      </c>
      <c r="AA130" s="226">
        <v>1</v>
      </c>
      <c r="AB130" s="226">
        <v>7</v>
      </c>
      <c r="AC130" s="226">
        <v>7</v>
      </c>
      <c r="AZ130" s="226">
        <v>2</v>
      </c>
      <c r="BA130" s="226">
        <f>IF(AZ130=1,G130,0)</f>
        <v>0</v>
      </c>
      <c r="BB130" s="226">
        <f>IF(AZ130=2,G130,0)</f>
        <v>0</v>
      </c>
      <c r="BC130" s="226">
        <f>IF(AZ130=3,G130,0)</f>
        <v>0</v>
      </c>
      <c r="BD130" s="226">
        <f>IF(AZ130=4,G130,0)</f>
        <v>0</v>
      </c>
      <c r="BE130" s="226">
        <f>IF(AZ130=5,G130,0)</f>
        <v>0</v>
      </c>
      <c r="CA130" s="251">
        <v>1</v>
      </c>
      <c r="CB130" s="251">
        <v>7</v>
      </c>
    </row>
    <row r="131" spans="1:80" ht="33.75">
      <c r="A131" s="260"/>
      <c r="B131" s="261"/>
      <c r="C131" s="319" t="s">
        <v>651</v>
      </c>
      <c r="D131" s="320"/>
      <c r="E131" s="320"/>
      <c r="F131" s="320"/>
      <c r="G131" s="321"/>
      <c r="I131" s="262"/>
      <c r="K131" s="262"/>
      <c r="L131" s="263" t="s">
        <v>651</v>
      </c>
      <c r="O131" s="251">
        <v>3</v>
      </c>
    </row>
    <row r="132" spans="1:80">
      <c r="A132" s="260"/>
      <c r="B132" s="264"/>
      <c r="C132" s="322" t="s">
        <v>1425</v>
      </c>
      <c r="D132" s="323"/>
      <c r="E132" s="265">
        <v>44.66</v>
      </c>
      <c r="F132" s="266"/>
      <c r="G132" s="267"/>
      <c r="H132" s="268"/>
      <c r="I132" s="262"/>
      <c r="J132" s="269"/>
      <c r="K132" s="262"/>
      <c r="M132" s="263" t="s">
        <v>1425</v>
      </c>
      <c r="O132" s="251"/>
    </row>
    <row r="133" spans="1:80">
      <c r="A133" s="252">
        <v>36</v>
      </c>
      <c r="B133" s="253" t="s">
        <v>656</v>
      </c>
      <c r="C133" s="254" t="s">
        <v>657</v>
      </c>
      <c r="D133" s="255" t="s">
        <v>110</v>
      </c>
      <c r="E133" s="256">
        <v>51.359000000000002</v>
      </c>
      <c r="F133" s="256"/>
      <c r="G133" s="257">
        <f>E133*F133</f>
        <v>0</v>
      </c>
      <c r="H133" s="258">
        <v>4.3E-3</v>
      </c>
      <c r="I133" s="259">
        <f>E133*H133</f>
        <v>0.2208437</v>
      </c>
      <c r="J133" s="258"/>
      <c r="K133" s="259">
        <f>E133*J133</f>
        <v>0</v>
      </c>
      <c r="O133" s="251">
        <v>2</v>
      </c>
      <c r="AA133" s="226">
        <v>3</v>
      </c>
      <c r="AB133" s="226">
        <v>7</v>
      </c>
      <c r="AC133" s="226">
        <v>62852254</v>
      </c>
      <c r="AZ133" s="226">
        <v>2</v>
      </c>
      <c r="BA133" s="226">
        <f>IF(AZ133=1,G133,0)</f>
        <v>0</v>
      </c>
      <c r="BB133" s="226">
        <f>IF(AZ133=2,G133,0)</f>
        <v>0</v>
      </c>
      <c r="BC133" s="226">
        <f>IF(AZ133=3,G133,0)</f>
        <v>0</v>
      </c>
      <c r="BD133" s="226">
        <f>IF(AZ133=4,G133,0)</f>
        <v>0</v>
      </c>
      <c r="BE133" s="226">
        <f>IF(AZ133=5,G133,0)</f>
        <v>0</v>
      </c>
      <c r="CA133" s="251">
        <v>3</v>
      </c>
      <c r="CB133" s="251">
        <v>7</v>
      </c>
    </row>
    <row r="134" spans="1:80" ht="22.5">
      <c r="A134" s="260"/>
      <c r="B134" s="261"/>
      <c r="C134" s="319" t="s">
        <v>658</v>
      </c>
      <c r="D134" s="320"/>
      <c r="E134" s="320"/>
      <c r="F134" s="320"/>
      <c r="G134" s="321"/>
      <c r="I134" s="262"/>
      <c r="K134" s="262"/>
      <c r="L134" s="263" t="s">
        <v>658</v>
      </c>
      <c r="O134" s="251">
        <v>3</v>
      </c>
    </row>
    <row r="135" spans="1:80" ht="22.5">
      <c r="A135" s="260"/>
      <c r="B135" s="261"/>
      <c r="C135" s="319" t="s">
        <v>1426</v>
      </c>
      <c r="D135" s="320"/>
      <c r="E135" s="320"/>
      <c r="F135" s="320"/>
      <c r="G135" s="321"/>
      <c r="I135" s="262"/>
      <c r="K135" s="262"/>
      <c r="L135" s="263" t="s">
        <v>1426</v>
      </c>
      <c r="O135" s="251">
        <v>3</v>
      </c>
    </row>
    <row r="136" spans="1:80">
      <c r="A136" s="260"/>
      <c r="B136" s="264"/>
      <c r="C136" s="324" t="s">
        <v>803</v>
      </c>
      <c r="D136" s="323"/>
      <c r="E136" s="290">
        <v>0</v>
      </c>
      <c r="F136" s="266"/>
      <c r="G136" s="267"/>
      <c r="H136" s="268"/>
      <c r="I136" s="262"/>
      <c r="J136" s="269"/>
      <c r="K136" s="262"/>
      <c r="M136" s="263" t="s">
        <v>803</v>
      </c>
      <c r="O136" s="251"/>
    </row>
    <row r="137" spans="1:80">
      <c r="A137" s="260"/>
      <c r="B137" s="264"/>
      <c r="C137" s="324" t="s">
        <v>1427</v>
      </c>
      <c r="D137" s="323"/>
      <c r="E137" s="290">
        <v>44.66</v>
      </c>
      <c r="F137" s="266"/>
      <c r="G137" s="267"/>
      <c r="H137" s="268"/>
      <c r="I137" s="262"/>
      <c r="J137" s="269"/>
      <c r="K137" s="262"/>
      <c r="M137" s="263" t="s">
        <v>1427</v>
      </c>
      <c r="O137" s="251"/>
    </row>
    <row r="138" spans="1:80">
      <c r="A138" s="260"/>
      <c r="B138" s="264"/>
      <c r="C138" s="324" t="s">
        <v>804</v>
      </c>
      <c r="D138" s="323"/>
      <c r="E138" s="290">
        <v>44.66</v>
      </c>
      <c r="F138" s="266"/>
      <c r="G138" s="267"/>
      <c r="H138" s="268"/>
      <c r="I138" s="262"/>
      <c r="J138" s="269"/>
      <c r="K138" s="262"/>
      <c r="M138" s="263" t="s">
        <v>804</v>
      </c>
      <c r="O138" s="251"/>
    </row>
    <row r="139" spans="1:80">
      <c r="A139" s="260"/>
      <c r="B139" s="264"/>
      <c r="C139" s="322" t="s">
        <v>1428</v>
      </c>
      <c r="D139" s="323"/>
      <c r="E139" s="265">
        <v>51.359000000000002</v>
      </c>
      <c r="F139" s="266"/>
      <c r="G139" s="267"/>
      <c r="H139" s="268"/>
      <c r="I139" s="262"/>
      <c r="J139" s="269"/>
      <c r="K139" s="262"/>
      <c r="M139" s="263" t="s">
        <v>1428</v>
      </c>
      <c r="O139" s="251"/>
    </row>
    <row r="140" spans="1:80">
      <c r="A140" s="252">
        <v>37</v>
      </c>
      <c r="B140" s="253" t="s">
        <v>1429</v>
      </c>
      <c r="C140" s="254" t="s">
        <v>1430</v>
      </c>
      <c r="D140" s="255" t="s">
        <v>12</v>
      </c>
      <c r="E140" s="256">
        <f>SUM(G118:G139)/100</f>
        <v>0</v>
      </c>
      <c r="F140" s="256"/>
      <c r="G140" s="257">
        <f>E140*F140</f>
        <v>0</v>
      </c>
      <c r="H140" s="258">
        <v>0</v>
      </c>
      <c r="I140" s="259">
        <f>E140*H140</f>
        <v>0</v>
      </c>
      <c r="J140" s="258"/>
      <c r="K140" s="259">
        <f>E140*J140</f>
        <v>0</v>
      </c>
      <c r="O140" s="251">
        <v>2</v>
      </c>
      <c r="AA140" s="226">
        <v>7</v>
      </c>
      <c r="AB140" s="226">
        <v>1002</v>
      </c>
      <c r="AC140" s="226">
        <v>5</v>
      </c>
      <c r="AZ140" s="226">
        <v>2</v>
      </c>
      <c r="BA140" s="226">
        <f>IF(AZ140=1,G140,0)</f>
        <v>0</v>
      </c>
      <c r="BB140" s="226">
        <f>IF(AZ140=2,G140,0)</f>
        <v>0</v>
      </c>
      <c r="BC140" s="226">
        <f>IF(AZ140=3,G140,0)</f>
        <v>0</v>
      </c>
      <c r="BD140" s="226">
        <f>IF(AZ140=4,G140,0)</f>
        <v>0</v>
      </c>
      <c r="BE140" s="226">
        <f>IF(AZ140=5,G140,0)</f>
        <v>0</v>
      </c>
      <c r="CA140" s="251">
        <v>7</v>
      </c>
      <c r="CB140" s="251">
        <v>1002</v>
      </c>
    </row>
    <row r="141" spans="1:80">
      <c r="A141" s="270"/>
      <c r="B141" s="271" t="s">
        <v>100</v>
      </c>
      <c r="C141" s="272" t="s">
        <v>633</v>
      </c>
      <c r="D141" s="273"/>
      <c r="E141" s="274"/>
      <c r="F141" s="275"/>
      <c r="G141" s="276">
        <f>SUM(G118:G140)</f>
        <v>0</v>
      </c>
      <c r="H141" s="277"/>
      <c r="I141" s="278">
        <f>SUM(I118:I140)</f>
        <v>0.24362030000000001</v>
      </c>
      <c r="J141" s="277"/>
      <c r="K141" s="278">
        <f>SUM(K118:K140)</f>
        <v>0</v>
      </c>
      <c r="O141" s="251">
        <v>4</v>
      </c>
      <c r="BA141" s="279">
        <f>SUM(BA118:BA140)</f>
        <v>0</v>
      </c>
      <c r="BB141" s="279">
        <f>SUM(BB118:BB140)</f>
        <v>0</v>
      </c>
      <c r="BC141" s="279">
        <f>SUM(BC118:BC140)</f>
        <v>0</v>
      </c>
      <c r="BD141" s="279">
        <f>SUM(BD118:BD140)</f>
        <v>0</v>
      </c>
      <c r="BE141" s="279">
        <f>SUM(BE118:BE140)</f>
        <v>0</v>
      </c>
    </row>
    <row r="142" spans="1:80">
      <c r="A142" s="241" t="s">
        <v>96</v>
      </c>
      <c r="B142" s="242" t="s">
        <v>731</v>
      </c>
      <c r="C142" s="243" t="s">
        <v>732</v>
      </c>
      <c r="D142" s="244"/>
      <c r="E142" s="245"/>
      <c r="F142" s="245"/>
      <c r="G142" s="246"/>
      <c r="H142" s="247"/>
      <c r="I142" s="248"/>
      <c r="J142" s="249"/>
      <c r="K142" s="250"/>
      <c r="O142" s="251">
        <v>1</v>
      </c>
    </row>
    <row r="143" spans="1:80">
      <c r="A143" s="252">
        <v>38</v>
      </c>
      <c r="B143" s="253" t="s">
        <v>1431</v>
      </c>
      <c r="C143" s="254" t="s">
        <v>1432</v>
      </c>
      <c r="D143" s="255" t="s">
        <v>110</v>
      </c>
      <c r="E143" s="256">
        <v>15.206799999999999</v>
      </c>
      <c r="F143" s="256"/>
      <c r="G143" s="257">
        <f>E143*F143</f>
        <v>0</v>
      </c>
      <c r="H143" s="258">
        <v>0</v>
      </c>
      <c r="I143" s="259">
        <f>E143*H143</f>
        <v>0</v>
      </c>
      <c r="J143" s="258">
        <v>0</v>
      </c>
      <c r="K143" s="259">
        <f>E143*J143</f>
        <v>0</v>
      </c>
      <c r="O143" s="251">
        <v>2</v>
      </c>
      <c r="AA143" s="226">
        <v>1</v>
      </c>
      <c r="AB143" s="226">
        <v>7</v>
      </c>
      <c r="AC143" s="226">
        <v>7</v>
      </c>
      <c r="AZ143" s="226">
        <v>2</v>
      </c>
      <c r="BA143" s="226">
        <f>IF(AZ143=1,G143,0)</f>
        <v>0</v>
      </c>
      <c r="BB143" s="226">
        <f>IF(AZ143=2,G143,0)</f>
        <v>0</v>
      </c>
      <c r="BC143" s="226">
        <f>IF(AZ143=3,G143,0)</f>
        <v>0</v>
      </c>
      <c r="BD143" s="226">
        <f>IF(AZ143=4,G143,0)</f>
        <v>0</v>
      </c>
      <c r="BE143" s="226">
        <f>IF(AZ143=5,G143,0)</f>
        <v>0</v>
      </c>
      <c r="CA143" s="251">
        <v>1</v>
      </c>
      <c r="CB143" s="251">
        <v>7</v>
      </c>
    </row>
    <row r="144" spans="1:80">
      <c r="A144" s="260"/>
      <c r="B144" s="264"/>
      <c r="C144" s="322" t="s">
        <v>1393</v>
      </c>
      <c r="D144" s="323"/>
      <c r="E144" s="265">
        <v>7.04</v>
      </c>
      <c r="F144" s="266"/>
      <c r="G144" s="267"/>
      <c r="H144" s="268"/>
      <c r="I144" s="262"/>
      <c r="J144" s="269"/>
      <c r="K144" s="262"/>
      <c r="M144" s="263" t="s">
        <v>1393</v>
      </c>
      <c r="O144" s="251"/>
    </row>
    <row r="145" spans="1:80">
      <c r="A145" s="260"/>
      <c r="B145" s="264"/>
      <c r="C145" s="322" t="s">
        <v>1374</v>
      </c>
      <c r="D145" s="323"/>
      <c r="E145" s="265">
        <v>0.76800000000000002</v>
      </c>
      <c r="F145" s="266"/>
      <c r="G145" s="267"/>
      <c r="H145" s="268"/>
      <c r="I145" s="262"/>
      <c r="J145" s="269"/>
      <c r="K145" s="262"/>
      <c r="M145" s="263" t="s">
        <v>1374</v>
      </c>
      <c r="O145" s="251"/>
    </row>
    <row r="146" spans="1:80">
      <c r="A146" s="260"/>
      <c r="B146" s="264"/>
      <c r="C146" s="322" t="s">
        <v>1433</v>
      </c>
      <c r="D146" s="323"/>
      <c r="E146" s="265">
        <v>7.3987999999999996</v>
      </c>
      <c r="F146" s="266"/>
      <c r="G146" s="267"/>
      <c r="H146" s="268"/>
      <c r="I146" s="262"/>
      <c r="J146" s="269"/>
      <c r="K146" s="262"/>
      <c r="M146" s="263" t="s">
        <v>1433</v>
      </c>
      <c r="O146" s="251"/>
    </row>
    <row r="147" spans="1:80">
      <c r="A147" s="252">
        <v>39</v>
      </c>
      <c r="B147" s="253" t="s">
        <v>1434</v>
      </c>
      <c r="C147" s="254" t="s">
        <v>1435</v>
      </c>
      <c r="D147" s="255" t="s">
        <v>312</v>
      </c>
      <c r="E147" s="256">
        <v>12.06</v>
      </c>
      <c r="F147" s="256"/>
      <c r="G147" s="257">
        <f>E147*F147</f>
        <v>0</v>
      </c>
      <c r="H147" s="258">
        <v>0</v>
      </c>
      <c r="I147" s="259">
        <f>E147*H147</f>
        <v>0</v>
      </c>
      <c r="J147" s="258">
        <v>0</v>
      </c>
      <c r="K147" s="259">
        <f>E147*J147</f>
        <v>0</v>
      </c>
      <c r="O147" s="251">
        <v>2</v>
      </c>
      <c r="AA147" s="226">
        <v>1</v>
      </c>
      <c r="AB147" s="226">
        <v>7</v>
      </c>
      <c r="AC147" s="226">
        <v>7</v>
      </c>
      <c r="AZ147" s="226">
        <v>2</v>
      </c>
      <c r="BA147" s="226">
        <f>IF(AZ147=1,G147,0)</f>
        <v>0</v>
      </c>
      <c r="BB147" s="226">
        <f>IF(AZ147=2,G147,0)</f>
        <v>0</v>
      </c>
      <c r="BC147" s="226">
        <f>IF(AZ147=3,G147,0)</f>
        <v>0</v>
      </c>
      <c r="BD147" s="226">
        <f>IF(AZ147=4,G147,0)</f>
        <v>0</v>
      </c>
      <c r="BE147" s="226">
        <f>IF(AZ147=5,G147,0)</f>
        <v>0</v>
      </c>
      <c r="CA147" s="251">
        <v>1</v>
      </c>
      <c r="CB147" s="251">
        <v>7</v>
      </c>
    </row>
    <row r="148" spans="1:80">
      <c r="A148" s="260"/>
      <c r="B148" s="264"/>
      <c r="C148" s="322" t="s">
        <v>1436</v>
      </c>
      <c r="D148" s="323"/>
      <c r="E148" s="265">
        <v>12.06</v>
      </c>
      <c r="F148" s="266"/>
      <c r="G148" s="267"/>
      <c r="H148" s="268"/>
      <c r="I148" s="262"/>
      <c r="J148" s="269"/>
      <c r="K148" s="262"/>
      <c r="M148" s="263" t="s">
        <v>1436</v>
      </c>
      <c r="O148" s="251"/>
    </row>
    <row r="149" spans="1:80" ht="22.5">
      <c r="A149" s="252">
        <v>40</v>
      </c>
      <c r="B149" s="253" t="s">
        <v>1437</v>
      </c>
      <c r="C149" s="254" t="s">
        <v>1438</v>
      </c>
      <c r="D149" s="255" t="s">
        <v>115</v>
      </c>
      <c r="E149" s="256">
        <v>1.7473000000000001</v>
      </c>
      <c r="F149" s="256"/>
      <c r="G149" s="257">
        <f>E149*F149</f>
        <v>0</v>
      </c>
      <c r="H149" s="258">
        <v>0.02</v>
      </c>
      <c r="I149" s="259">
        <f>E149*H149</f>
        <v>3.4946000000000005E-2</v>
      </c>
      <c r="J149" s="258"/>
      <c r="K149" s="259">
        <f>E149*J149</f>
        <v>0</v>
      </c>
      <c r="O149" s="251">
        <v>2</v>
      </c>
      <c r="AA149" s="226">
        <v>3</v>
      </c>
      <c r="AB149" s="226">
        <v>7</v>
      </c>
      <c r="AC149" s="226" t="s">
        <v>1437</v>
      </c>
      <c r="AZ149" s="226">
        <v>2</v>
      </c>
      <c r="BA149" s="226">
        <f>IF(AZ149=1,G149,0)</f>
        <v>0</v>
      </c>
      <c r="BB149" s="226">
        <f>IF(AZ149=2,G149,0)</f>
        <v>0</v>
      </c>
      <c r="BC149" s="226">
        <f>IF(AZ149=3,G149,0)</f>
        <v>0</v>
      </c>
      <c r="BD149" s="226">
        <f>IF(AZ149=4,G149,0)</f>
        <v>0</v>
      </c>
      <c r="BE149" s="226">
        <f>IF(AZ149=5,G149,0)</f>
        <v>0</v>
      </c>
      <c r="CA149" s="251">
        <v>3</v>
      </c>
      <c r="CB149" s="251">
        <v>7</v>
      </c>
    </row>
    <row r="150" spans="1:80" ht="22.5">
      <c r="A150" s="260"/>
      <c r="B150" s="261"/>
      <c r="C150" s="319" t="s">
        <v>1439</v>
      </c>
      <c r="D150" s="320"/>
      <c r="E150" s="320"/>
      <c r="F150" s="320"/>
      <c r="G150" s="321"/>
      <c r="I150" s="262"/>
      <c r="K150" s="262"/>
      <c r="L150" s="263" t="s">
        <v>1439</v>
      </c>
      <c r="O150" s="251">
        <v>3</v>
      </c>
    </row>
    <row r="151" spans="1:80">
      <c r="A151" s="260"/>
      <c r="B151" s="264"/>
      <c r="C151" s="324" t="s">
        <v>803</v>
      </c>
      <c r="D151" s="323"/>
      <c r="E151" s="290">
        <v>0</v>
      </c>
      <c r="F151" s="266"/>
      <c r="G151" s="267"/>
      <c r="H151" s="268"/>
      <c r="I151" s="262"/>
      <c r="J151" s="269"/>
      <c r="K151" s="262"/>
      <c r="M151" s="263" t="s">
        <v>803</v>
      </c>
      <c r="O151" s="251"/>
    </row>
    <row r="152" spans="1:80">
      <c r="A152" s="260"/>
      <c r="B152" s="264"/>
      <c r="C152" s="324" t="s">
        <v>1440</v>
      </c>
      <c r="D152" s="323"/>
      <c r="E152" s="290">
        <v>0.93700000000000006</v>
      </c>
      <c r="F152" s="266"/>
      <c r="G152" s="267"/>
      <c r="H152" s="268"/>
      <c r="I152" s="262"/>
      <c r="J152" s="269"/>
      <c r="K152" s="262"/>
      <c r="M152" s="263" t="s">
        <v>1440</v>
      </c>
      <c r="O152" s="251"/>
    </row>
    <row r="153" spans="1:80">
      <c r="A153" s="260"/>
      <c r="B153" s="264"/>
      <c r="C153" s="324" t="s">
        <v>1441</v>
      </c>
      <c r="D153" s="323"/>
      <c r="E153" s="290">
        <v>0.7399</v>
      </c>
      <c r="F153" s="266"/>
      <c r="G153" s="267"/>
      <c r="H153" s="268"/>
      <c r="I153" s="262"/>
      <c r="J153" s="269"/>
      <c r="K153" s="262"/>
      <c r="M153" s="263" t="s">
        <v>1441</v>
      </c>
      <c r="O153" s="251"/>
    </row>
    <row r="154" spans="1:80">
      <c r="A154" s="260"/>
      <c r="B154" s="264"/>
      <c r="C154" s="324" t="s">
        <v>1442</v>
      </c>
      <c r="D154" s="323"/>
      <c r="E154" s="290">
        <v>3.6200000000000003E-2</v>
      </c>
      <c r="F154" s="266"/>
      <c r="G154" s="267"/>
      <c r="H154" s="268"/>
      <c r="I154" s="262"/>
      <c r="J154" s="269"/>
      <c r="K154" s="262"/>
      <c r="M154" s="263" t="s">
        <v>1442</v>
      </c>
      <c r="O154" s="251"/>
    </row>
    <row r="155" spans="1:80">
      <c r="A155" s="260"/>
      <c r="B155" s="264"/>
      <c r="C155" s="324" t="s">
        <v>804</v>
      </c>
      <c r="D155" s="323"/>
      <c r="E155" s="290">
        <v>1.7131000000000001</v>
      </c>
      <c r="F155" s="266"/>
      <c r="G155" s="267"/>
      <c r="H155" s="268"/>
      <c r="I155" s="262"/>
      <c r="J155" s="269"/>
      <c r="K155" s="262"/>
      <c r="M155" s="263" t="s">
        <v>804</v>
      </c>
      <c r="O155" s="251"/>
    </row>
    <row r="156" spans="1:80">
      <c r="A156" s="260"/>
      <c r="B156" s="264"/>
      <c r="C156" s="322" t="s">
        <v>1443</v>
      </c>
      <c r="D156" s="323"/>
      <c r="E156" s="265">
        <v>1.7473000000000001</v>
      </c>
      <c r="F156" s="266"/>
      <c r="G156" s="267"/>
      <c r="H156" s="268"/>
      <c r="I156" s="262"/>
      <c r="J156" s="269"/>
      <c r="K156" s="262"/>
      <c r="M156" s="263" t="s">
        <v>1443</v>
      </c>
      <c r="O156" s="251"/>
    </row>
    <row r="157" spans="1:80">
      <c r="A157" s="252">
        <v>41</v>
      </c>
      <c r="B157" s="253" t="s">
        <v>1444</v>
      </c>
      <c r="C157" s="254" t="s">
        <v>1445</v>
      </c>
      <c r="D157" s="255" t="s">
        <v>110</v>
      </c>
      <c r="E157" s="256">
        <v>14.438800000000001</v>
      </c>
      <c r="F157" s="256"/>
      <c r="G157" s="257">
        <f>E157*F157</f>
        <v>0</v>
      </c>
      <c r="H157" s="258">
        <v>0</v>
      </c>
      <c r="I157" s="259">
        <f>E157*H157</f>
        <v>0</v>
      </c>
      <c r="J157" s="258">
        <v>-4.2000000000000002E-4</v>
      </c>
      <c r="K157" s="259">
        <f>E157*J157</f>
        <v>-6.0642960000000003E-3</v>
      </c>
      <c r="O157" s="251">
        <v>2</v>
      </c>
      <c r="AA157" s="226">
        <v>1</v>
      </c>
      <c r="AB157" s="226">
        <v>7</v>
      </c>
      <c r="AC157" s="226">
        <v>7</v>
      </c>
      <c r="AZ157" s="226">
        <v>2</v>
      </c>
      <c r="BA157" s="226">
        <f>IF(AZ157=1,G157,0)</f>
        <v>0</v>
      </c>
      <c r="BB157" s="226">
        <f>IF(AZ157=2,G157,0)</f>
        <v>0</v>
      </c>
      <c r="BC157" s="226">
        <f>IF(AZ157=3,G157,0)</f>
        <v>0</v>
      </c>
      <c r="BD157" s="226">
        <f>IF(AZ157=4,G157,0)</f>
        <v>0</v>
      </c>
      <c r="BE157" s="226">
        <f>IF(AZ157=5,G157,0)</f>
        <v>0</v>
      </c>
      <c r="CA157" s="251">
        <v>1</v>
      </c>
      <c r="CB157" s="251">
        <v>7</v>
      </c>
    </row>
    <row r="158" spans="1:80">
      <c r="A158" s="260"/>
      <c r="B158" s="264"/>
      <c r="C158" s="322" t="s">
        <v>1393</v>
      </c>
      <c r="D158" s="323"/>
      <c r="E158" s="265">
        <v>7.04</v>
      </c>
      <c r="F158" s="266"/>
      <c r="G158" s="267"/>
      <c r="H158" s="268"/>
      <c r="I158" s="262"/>
      <c r="J158" s="269"/>
      <c r="K158" s="262"/>
      <c r="M158" s="263" t="s">
        <v>1393</v>
      </c>
      <c r="O158" s="251"/>
    </row>
    <row r="159" spans="1:80">
      <c r="A159" s="260"/>
      <c r="B159" s="264"/>
      <c r="C159" s="322" t="s">
        <v>1433</v>
      </c>
      <c r="D159" s="323"/>
      <c r="E159" s="265">
        <v>7.3987999999999996</v>
      </c>
      <c r="F159" s="266"/>
      <c r="G159" s="267"/>
      <c r="H159" s="268"/>
      <c r="I159" s="262"/>
      <c r="J159" s="269"/>
      <c r="K159" s="262"/>
      <c r="M159" s="263" t="s">
        <v>1433</v>
      </c>
      <c r="O159" s="251"/>
    </row>
    <row r="160" spans="1:80">
      <c r="A160" s="252">
        <v>42</v>
      </c>
      <c r="B160" s="253" t="s">
        <v>1446</v>
      </c>
      <c r="C160" s="254" t="s">
        <v>1447</v>
      </c>
      <c r="D160" s="255" t="s">
        <v>12</v>
      </c>
      <c r="E160" s="256">
        <f>SUM(G142:G159)/100</f>
        <v>0</v>
      </c>
      <c r="F160" s="256"/>
      <c r="G160" s="257">
        <f>E160*F160</f>
        <v>0</v>
      </c>
      <c r="H160" s="258">
        <v>0</v>
      </c>
      <c r="I160" s="259">
        <f>E160*H160</f>
        <v>0</v>
      </c>
      <c r="J160" s="258"/>
      <c r="K160" s="259">
        <f>E160*J160</f>
        <v>0</v>
      </c>
      <c r="O160" s="251">
        <v>2</v>
      </c>
      <c r="AA160" s="226">
        <v>7</v>
      </c>
      <c r="AB160" s="226">
        <v>1002</v>
      </c>
      <c r="AC160" s="226">
        <v>5</v>
      </c>
      <c r="AZ160" s="226">
        <v>2</v>
      </c>
      <c r="BA160" s="226">
        <f>IF(AZ160=1,G160,0)</f>
        <v>0</v>
      </c>
      <c r="BB160" s="226">
        <f>IF(AZ160=2,G160,0)</f>
        <v>0</v>
      </c>
      <c r="BC160" s="226">
        <f>IF(AZ160=3,G160,0)</f>
        <v>0</v>
      </c>
      <c r="BD160" s="226">
        <f>IF(AZ160=4,G160,0)</f>
        <v>0</v>
      </c>
      <c r="BE160" s="226">
        <f>IF(AZ160=5,G160,0)</f>
        <v>0</v>
      </c>
      <c r="CA160" s="251">
        <v>7</v>
      </c>
      <c r="CB160" s="251">
        <v>1002</v>
      </c>
    </row>
    <row r="161" spans="1:80">
      <c r="A161" s="270"/>
      <c r="B161" s="271" t="s">
        <v>100</v>
      </c>
      <c r="C161" s="272" t="s">
        <v>733</v>
      </c>
      <c r="D161" s="273"/>
      <c r="E161" s="274"/>
      <c r="F161" s="275"/>
      <c r="G161" s="276">
        <f>SUM(G142:G160)</f>
        <v>0</v>
      </c>
      <c r="H161" s="277"/>
      <c r="I161" s="278">
        <f>SUM(I142:I160)</f>
        <v>3.4946000000000005E-2</v>
      </c>
      <c r="J161" s="277"/>
      <c r="K161" s="278">
        <f>SUM(K142:K160)</f>
        <v>-6.0642960000000003E-3</v>
      </c>
      <c r="O161" s="251">
        <v>4</v>
      </c>
      <c r="BA161" s="279">
        <f>SUM(BA142:BA160)</f>
        <v>0</v>
      </c>
      <c r="BB161" s="279">
        <f>SUM(BB142:BB160)</f>
        <v>0</v>
      </c>
      <c r="BC161" s="279">
        <f>SUM(BC142:BC160)</f>
        <v>0</v>
      </c>
      <c r="BD161" s="279">
        <f>SUM(BD142:BD160)</f>
        <v>0</v>
      </c>
      <c r="BE161" s="279">
        <f>SUM(BE142:BE160)</f>
        <v>0</v>
      </c>
    </row>
    <row r="162" spans="1:80">
      <c r="A162" s="241" t="s">
        <v>96</v>
      </c>
      <c r="B162" s="242" t="s">
        <v>1210</v>
      </c>
      <c r="C162" s="243" t="s">
        <v>1211</v>
      </c>
      <c r="D162" s="244"/>
      <c r="E162" s="245"/>
      <c r="F162" s="245"/>
      <c r="G162" s="246"/>
      <c r="H162" s="247"/>
      <c r="I162" s="248"/>
      <c r="J162" s="249"/>
      <c r="K162" s="250"/>
      <c r="O162" s="251">
        <v>1</v>
      </c>
    </row>
    <row r="163" spans="1:80" ht="22.5">
      <c r="A163" s="252">
        <v>43</v>
      </c>
      <c r="B163" s="253" t="s">
        <v>1213</v>
      </c>
      <c r="C163" s="254" t="s">
        <v>1448</v>
      </c>
      <c r="D163" s="255" t="s">
        <v>110</v>
      </c>
      <c r="E163" s="256">
        <v>15.673</v>
      </c>
      <c r="F163" s="256"/>
      <c r="G163" s="257">
        <f>E163*F163</f>
        <v>0</v>
      </c>
      <c r="H163" s="258">
        <v>1.251E-2</v>
      </c>
      <c r="I163" s="259">
        <f>E163*H163</f>
        <v>0.19606923000000001</v>
      </c>
      <c r="J163" s="258">
        <v>0</v>
      </c>
      <c r="K163" s="259">
        <f>E163*J163</f>
        <v>0</v>
      </c>
      <c r="O163" s="251">
        <v>2</v>
      </c>
      <c r="AA163" s="226">
        <v>1</v>
      </c>
      <c r="AB163" s="226">
        <v>0</v>
      </c>
      <c r="AC163" s="226">
        <v>0</v>
      </c>
      <c r="AZ163" s="226">
        <v>2</v>
      </c>
      <c r="BA163" s="226">
        <f>IF(AZ163=1,G163,0)</f>
        <v>0</v>
      </c>
      <c r="BB163" s="226">
        <f>IF(AZ163=2,G163,0)</f>
        <v>0</v>
      </c>
      <c r="BC163" s="226">
        <f>IF(AZ163=3,G163,0)</f>
        <v>0</v>
      </c>
      <c r="BD163" s="226">
        <f>IF(AZ163=4,G163,0)</f>
        <v>0</v>
      </c>
      <c r="BE163" s="226">
        <f>IF(AZ163=5,G163,0)</f>
        <v>0</v>
      </c>
      <c r="CA163" s="251">
        <v>1</v>
      </c>
      <c r="CB163" s="251">
        <v>0</v>
      </c>
    </row>
    <row r="164" spans="1:80" ht="33.75">
      <c r="A164" s="260"/>
      <c r="B164" s="261"/>
      <c r="C164" s="319" t="s">
        <v>1449</v>
      </c>
      <c r="D164" s="320"/>
      <c r="E164" s="320"/>
      <c r="F164" s="320"/>
      <c r="G164" s="321"/>
      <c r="I164" s="262"/>
      <c r="K164" s="262"/>
      <c r="L164" s="263" t="s">
        <v>1449</v>
      </c>
      <c r="O164" s="251">
        <v>3</v>
      </c>
    </row>
    <row r="165" spans="1:80">
      <c r="A165" s="260"/>
      <c r="B165" s="264"/>
      <c r="C165" s="322" t="s">
        <v>1450</v>
      </c>
      <c r="D165" s="323"/>
      <c r="E165" s="265">
        <v>15.673</v>
      </c>
      <c r="F165" s="266"/>
      <c r="G165" s="267"/>
      <c r="H165" s="268"/>
      <c r="I165" s="262"/>
      <c r="J165" s="269"/>
      <c r="K165" s="262"/>
      <c r="M165" s="263" t="s">
        <v>1450</v>
      </c>
      <c r="O165" s="251"/>
    </row>
    <row r="166" spans="1:80">
      <c r="A166" s="252">
        <v>44</v>
      </c>
      <c r="B166" s="253" t="s">
        <v>1451</v>
      </c>
      <c r="C166" s="254" t="s">
        <v>1452</v>
      </c>
      <c r="D166" s="255" t="s">
        <v>312</v>
      </c>
      <c r="E166" s="256">
        <v>10.92</v>
      </c>
      <c r="F166" s="256"/>
      <c r="G166" s="257">
        <f>E166*F166</f>
        <v>0</v>
      </c>
      <c r="H166" s="258">
        <v>6.0699999999999999E-3</v>
      </c>
      <c r="I166" s="259">
        <f>E166*H166</f>
        <v>6.6284399999999993E-2</v>
      </c>
      <c r="J166" s="258">
        <v>0</v>
      </c>
      <c r="K166" s="259">
        <f>E166*J166</f>
        <v>0</v>
      </c>
      <c r="O166" s="251">
        <v>2</v>
      </c>
      <c r="AA166" s="226">
        <v>1</v>
      </c>
      <c r="AB166" s="226">
        <v>7</v>
      </c>
      <c r="AC166" s="226">
        <v>7</v>
      </c>
      <c r="AZ166" s="226">
        <v>2</v>
      </c>
      <c r="BA166" s="226">
        <f>IF(AZ166=1,G166,0)</f>
        <v>0</v>
      </c>
      <c r="BB166" s="226">
        <f>IF(AZ166=2,G166,0)</f>
        <v>0</v>
      </c>
      <c r="BC166" s="226">
        <f>IF(AZ166=3,G166,0)</f>
        <v>0</v>
      </c>
      <c r="BD166" s="226">
        <f>IF(AZ166=4,G166,0)</f>
        <v>0</v>
      </c>
      <c r="BE166" s="226">
        <f>IF(AZ166=5,G166,0)</f>
        <v>0</v>
      </c>
      <c r="CA166" s="251">
        <v>1</v>
      </c>
      <c r="CB166" s="251">
        <v>7</v>
      </c>
    </row>
    <row r="167" spans="1:80">
      <c r="A167" s="260"/>
      <c r="B167" s="264"/>
      <c r="C167" s="322" t="s">
        <v>1453</v>
      </c>
      <c r="D167" s="323"/>
      <c r="E167" s="265">
        <v>10.92</v>
      </c>
      <c r="F167" s="266"/>
      <c r="G167" s="267"/>
      <c r="H167" s="268"/>
      <c r="I167" s="262"/>
      <c r="J167" s="269"/>
      <c r="K167" s="262"/>
      <c r="M167" s="263" t="s">
        <v>1453</v>
      </c>
      <c r="O167" s="251"/>
    </row>
    <row r="168" spans="1:80">
      <c r="A168" s="252">
        <v>45</v>
      </c>
      <c r="B168" s="253" t="s">
        <v>1454</v>
      </c>
      <c r="C168" s="254" t="s">
        <v>1455</v>
      </c>
      <c r="D168" s="255" t="s">
        <v>110</v>
      </c>
      <c r="E168" s="256">
        <v>20.587</v>
      </c>
      <c r="F168" s="256"/>
      <c r="G168" s="257">
        <f>E168*F168</f>
        <v>0</v>
      </c>
      <c r="H168" s="258">
        <v>0</v>
      </c>
      <c r="I168" s="259">
        <f>E168*H168</f>
        <v>0</v>
      </c>
      <c r="J168" s="258">
        <v>0</v>
      </c>
      <c r="K168" s="259">
        <f>E168*J168</f>
        <v>0</v>
      </c>
      <c r="O168" s="251">
        <v>2</v>
      </c>
      <c r="AA168" s="226">
        <v>1</v>
      </c>
      <c r="AB168" s="226">
        <v>1</v>
      </c>
      <c r="AC168" s="226">
        <v>1</v>
      </c>
      <c r="AZ168" s="226">
        <v>2</v>
      </c>
      <c r="BA168" s="226">
        <f>IF(AZ168=1,G168,0)</f>
        <v>0</v>
      </c>
      <c r="BB168" s="226">
        <f>IF(AZ168=2,G168,0)</f>
        <v>0</v>
      </c>
      <c r="BC168" s="226">
        <f>IF(AZ168=3,G168,0)</f>
        <v>0</v>
      </c>
      <c r="BD168" s="226">
        <f>IF(AZ168=4,G168,0)</f>
        <v>0</v>
      </c>
      <c r="BE168" s="226">
        <f>IF(AZ168=5,G168,0)</f>
        <v>0</v>
      </c>
      <c r="CA168" s="251">
        <v>1</v>
      </c>
      <c r="CB168" s="251">
        <v>1</v>
      </c>
    </row>
    <row r="169" spans="1:80">
      <c r="A169" s="260"/>
      <c r="B169" s="264"/>
      <c r="C169" s="322" t="s">
        <v>1450</v>
      </c>
      <c r="D169" s="323"/>
      <c r="E169" s="265">
        <v>15.673</v>
      </c>
      <c r="F169" s="266"/>
      <c r="G169" s="267"/>
      <c r="H169" s="268"/>
      <c r="I169" s="262"/>
      <c r="J169" s="269"/>
      <c r="K169" s="262"/>
      <c r="M169" s="263" t="s">
        <v>1450</v>
      </c>
      <c r="O169" s="251"/>
    </row>
    <row r="170" spans="1:80">
      <c r="A170" s="260"/>
      <c r="B170" s="264"/>
      <c r="C170" s="322" t="s">
        <v>1456</v>
      </c>
      <c r="D170" s="323"/>
      <c r="E170" s="265">
        <v>4.9139999999999997</v>
      </c>
      <c r="F170" s="266"/>
      <c r="G170" s="267"/>
      <c r="H170" s="268"/>
      <c r="I170" s="262"/>
      <c r="J170" s="269"/>
      <c r="K170" s="262"/>
      <c r="M170" s="263" t="s">
        <v>1456</v>
      </c>
      <c r="O170" s="251"/>
    </row>
    <row r="171" spans="1:80">
      <c r="A171" s="252">
        <v>46</v>
      </c>
      <c r="B171" s="253" t="s">
        <v>1217</v>
      </c>
      <c r="C171" s="254" t="s">
        <v>1218</v>
      </c>
      <c r="D171" s="255" t="s">
        <v>12</v>
      </c>
      <c r="E171" s="256">
        <f>SUM(G162:G170)/100</f>
        <v>0</v>
      </c>
      <c r="F171" s="256"/>
      <c r="G171" s="257">
        <f>E171*F171</f>
        <v>0</v>
      </c>
      <c r="H171" s="258">
        <v>0</v>
      </c>
      <c r="I171" s="259">
        <f>E171*H171</f>
        <v>0</v>
      </c>
      <c r="J171" s="258"/>
      <c r="K171" s="259">
        <f>E171*J171</f>
        <v>0</v>
      </c>
      <c r="O171" s="251">
        <v>2</v>
      </c>
      <c r="AA171" s="226">
        <v>7</v>
      </c>
      <c r="AB171" s="226">
        <v>1002</v>
      </c>
      <c r="AC171" s="226">
        <v>5</v>
      </c>
      <c r="AZ171" s="226">
        <v>2</v>
      </c>
      <c r="BA171" s="226">
        <f>IF(AZ171=1,G171,0)</f>
        <v>0</v>
      </c>
      <c r="BB171" s="226">
        <f>IF(AZ171=2,G171,0)</f>
        <v>0</v>
      </c>
      <c r="BC171" s="226">
        <f>IF(AZ171=3,G171,0)</f>
        <v>0</v>
      </c>
      <c r="BD171" s="226">
        <f>IF(AZ171=4,G171,0)</f>
        <v>0</v>
      </c>
      <c r="BE171" s="226">
        <f>IF(AZ171=5,G171,0)</f>
        <v>0</v>
      </c>
      <c r="CA171" s="251">
        <v>7</v>
      </c>
      <c r="CB171" s="251">
        <v>1002</v>
      </c>
    </row>
    <row r="172" spans="1:80">
      <c r="A172" s="270"/>
      <c r="B172" s="271" t="s">
        <v>100</v>
      </c>
      <c r="C172" s="272" t="s">
        <v>1212</v>
      </c>
      <c r="D172" s="273"/>
      <c r="E172" s="274"/>
      <c r="F172" s="275"/>
      <c r="G172" s="276">
        <f>SUM(G162:G171)</f>
        <v>0</v>
      </c>
      <c r="H172" s="277"/>
      <c r="I172" s="278">
        <f>SUM(I162:I171)</f>
        <v>0.26235363</v>
      </c>
      <c r="J172" s="277"/>
      <c r="K172" s="278">
        <f>SUM(K162:K171)</f>
        <v>0</v>
      </c>
      <c r="O172" s="251">
        <v>4</v>
      </c>
      <c r="BA172" s="279">
        <f>SUM(BA162:BA171)</f>
        <v>0</v>
      </c>
      <c r="BB172" s="279">
        <f>SUM(BB162:BB171)</f>
        <v>0</v>
      </c>
      <c r="BC172" s="279">
        <f>SUM(BC162:BC171)</f>
        <v>0</v>
      </c>
      <c r="BD172" s="279">
        <f>SUM(BD162:BD171)</f>
        <v>0</v>
      </c>
      <c r="BE172" s="279">
        <f>SUM(BE162:BE171)</f>
        <v>0</v>
      </c>
    </row>
    <row r="173" spans="1:80">
      <c r="A173" s="241" t="s">
        <v>96</v>
      </c>
      <c r="B173" s="242" t="s">
        <v>1224</v>
      </c>
      <c r="C173" s="243" t="s">
        <v>1225</v>
      </c>
      <c r="D173" s="244"/>
      <c r="E173" s="245"/>
      <c r="F173" s="245"/>
      <c r="G173" s="246"/>
      <c r="H173" s="247"/>
      <c r="I173" s="248"/>
      <c r="J173" s="249"/>
      <c r="K173" s="250"/>
      <c r="O173" s="251">
        <v>1</v>
      </c>
    </row>
    <row r="174" spans="1:80">
      <c r="A174" s="252">
        <v>47</v>
      </c>
      <c r="B174" s="253" t="s">
        <v>1457</v>
      </c>
      <c r="C174" s="254" t="s">
        <v>1458</v>
      </c>
      <c r="D174" s="255" t="s">
        <v>110</v>
      </c>
      <c r="E174" s="256">
        <v>8.24</v>
      </c>
      <c r="F174" s="256"/>
      <c r="G174" s="257">
        <f>E174*F174</f>
        <v>0</v>
      </c>
      <c r="H174" s="258">
        <v>0</v>
      </c>
      <c r="I174" s="259">
        <f>E174*H174</f>
        <v>0</v>
      </c>
      <c r="J174" s="258">
        <v>-1.098E-2</v>
      </c>
      <c r="K174" s="259">
        <f>E174*J174</f>
        <v>-9.0475200000000006E-2</v>
      </c>
      <c r="O174" s="251">
        <v>2</v>
      </c>
      <c r="AA174" s="226">
        <v>1</v>
      </c>
      <c r="AB174" s="226">
        <v>7</v>
      </c>
      <c r="AC174" s="226">
        <v>7</v>
      </c>
      <c r="AZ174" s="226">
        <v>2</v>
      </c>
      <c r="BA174" s="226">
        <f>IF(AZ174=1,G174,0)</f>
        <v>0</v>
      </c>
      <c r="BB174" s="226">
        <f>IF(AZ174=2,G174,0)</f>
        <v>0</v>
      </c>
      <c r="BC174" s="226">
        <f>IF(AZ174=3,G174,0)</f>
        <v>0</v>
      </c>
      <c r="BD174" s="226">
        <f>IF(AZ174=4,G174,0)</f>
        <v>0</v>
      </c>
      <c r="BE174" s="226">
        <f>IF(AZ174=5,G174,0)</f>
        <v>0</v>
      </c>
      <c r="CA174" s="251">
        <v>1</v>
      </c>
      <c r="CB174" s="251">
        <v>7</v>
      </c>
    </row>
    <row r="175" spans="1:80">
      <c r="A175" s="260"/>
      <c r="B175" s="264"/>
      <c r="C175" s="322" t="s">
        <v>1370</v>
      </c>
      <c r="D175" s="323"/>
      <c r="E175" s="265">
        <v>8.24</v>
      </c>
      <c r="F175" s="266"/>
      <c r="G175" s="267"/>
      <c r="H175" s="268"/>
      <c r="I175" s="262"/>
      <c r="J175" s="269"/>
      <c r="K175" s="262"/>
      <c r="M175" s="263" t="s">
        <v>1370</v>
      </c>
      <c r="O175" s="251"/>
    </row>
    <row r="176" spans="1:80">
      <c r="A176" s="252">
        <v>48</v>
      </c>
      <c r="B176" s="253" t="s">
        <v>1247</v>
      </c>
      <c r="C176" s="254" t="s">
        <v>1248</v>
      </c>
      <c r="D176" s="255" t="s">
        <v>12</v>
      </c>
      <c r="E176" s="256">
        <f>SUM(G173:G175)/100</f>
        <v>0</v>
      </c>
      <c r="F176" s="256"/>
      <c r="G176" s="257">
        <f>E176*F176</f>
        <v>0</v>
      </c>
      <c r="H176" s="258">
        <v>0</v>
      </c>
      <c r="I176" s="259">
        <f>E176*H176</f>
        <v>0</v>
      </c>
      <c r="J176" s="258"/>
      <c r="K176" s="259">
        <f>E176*J176</f>
        <v>0</v>
      </c>
      <c r="O176" s="251">
        <v>2</v>
      </c>
      <c r="AA176" s="226">
        <v>7</v>
      </c>
      <c r="AB176" s="226">
        <v>1002</v>
      </c>
      <c r="AC176" s="226">
        <v>5</v>
      </c>
      <c r="AZ176" s="226">
        <v>2</v>
      </c>
      <c r="BA176" s="226">
        <f>IF(AZ176=1,G176,0)</f>
        <v>0</v>
      </c>
      <c r="BB176" s="226">
        <f>IF(AZ176=2,G176,0)</f>
        <v>0</v>
      </c>
      <c r="BC176" s="226">
        <f>IF(AZ176=3,G176,0)</f>
        <v>0</v>
      </c>
      <c r="BD176" s="226">
        <f>IF(AZ176=4,G176,0)</f>
        <v>0</v>
      </c>
      <c r="BE176" s="226">
        <f>IF(AZ176=5,G176,0)</f>
        <v>0</v>
      </c>
      <c r="CA176" s="251">
        <v>7</v>
      </c>
      <c r="CB176" s="251">
        <v>1002</v>
      </c>
    </row>
    <row r="177" spans="1:80">
      <c r="A177" s="270"/>
      <c r="B177" s="271" t="s">
        <v>100</v>
      </c>
      <c r="C177" s="272" t="s">
        <v>1226</v>
      </c>
      <c r="D177" s="273"/>
      <c r="E177" s="274"/>
      <c r="F177" s="275"/>
      <c r="G177" s="276">
        <f>SUM(G173:G176)</f>
        <v>0</v>
      </c>
      <c r="H177" s="277"/>
      <c r="I177" s="278">
        <f>SUM(I173:I176)</f>
        <v>0</v>
      </c>
      <c r="J177" s="277"/>
      <c r="K177" s="278">
        <f>SUM(K173:K176)</f>
        <v>-9.0475200000000006E-2</v>
      </c>
      <c r="O177" s="251">
        <v>4</v>
      </c>
      <c r="BA177" s="279">
        <f>SUM(BA173:BA176)</f>
        <v>0</v>
      </c>
      <c r="BB177" s="279">
        <f>SUM(BB173:BB176)</f>
        <v>0</v>
      </c>
      <c r="BC177" s="279">
        <f>SUM(BC173:BC176)</f>
        <v>0</v>
      </c>
      <c r="BD177" s="279">
        <f>SUM(BD173:BD176)</f>
        <v>0</v>
      </c>
      <c r="BE177" s="279">
        <f>SUM(BE173:BE176)</f>
        <v>0</v>
      </c>
    </row>
    <row r="178" spans="1:80">
      <c r="A178" s="241" t="s">
        <v>96</v>
      </c>
      <c r="B178" s="242" t="s">
        <v>839</v>
      </c>
      <c r="C178" s="243" t="s">
        <v>840</v>
      </c>
      <c r="D178" s="244"/>
      <c r="E178" s="245"/>
      <c r="F178" s="245"/>
      <c r="G178" s="246"/>
      <c r="H178" s="247"/>
      <c r="I178" s="248"/>
      <c r="J178" s="249"/>
      <c r="K178" s="250"/>
      <c r="O178" s="251">
        <v>1</v>
      </c>
    </row>
    <row r="179" spans="1:80">
      <c r="A179" s="252">
        <v>49</v>
      </c>
      <c r="B179" s="253" t="s">
        <v>1459</v>
      </c>
      <c r="C179" s="254" t="s">
        <v>1460</v>
      </c>
      <c r="D179" s="255" t="s">
        <v>646</v>
      </c>
      <c r="E179" s="256">
        <v>90</v>
      </c>
      <c r="F179" s="256"/>
      <c r="G179" s="257">
        <f>E179*F179</f>
        <v>0</v>
      </c>
      <c r="H179" s="258">
        <v>6.0000000000000002E-5</v>
      </c>
      <c r="I179" s="259">
        <f>E179*H179</f>
        <v>5.4000000000000003E-3</v>
      </c>
      <c r="J179" s="258">
        <v>-1E-3</v>
      </c>
      <c r="K179" s="259">
        <f>E179*J179</f>
        <v>-0.09</v>
      </c>
      <c r="O179" s="251">
        <v>2</v>
      </c>
      <c r="AA179" s="226">
        <v>1</v>
      </c>
      <c r="AB179" s="226">
        <v>0</v>
      </c>
      <c r="AC179" s="226">
        <v>0</v>
      </c>
      <c r="AZ179" s="226">
        <v>2</v>
      </c>
      <c r="BA179" s="226">
        <f>IF(AZ179=1,G179,0)</f>
        <v>0</v>
      </c>
      <c r="BB179" s="226">
        <f>IF(AZ179=2,G179,0)</f>
        <v>0</v>
      </c>
      <c r="BC179" s="226">
        <f>IF(AZ179=3,G179,0)</f>
        <v>0</v>
      </c>
      <c r="BD179" s="226">
        <f>IF(AZ179=4,G179,0)</f>
        <v>0</v>
      </c>
      <c r="BE179" s="226">
        <f>IF(AZ179=5,G179,0)</f>
        <v>0</v>
      </c>
      <c r="CA179" s="251">
        <v>1</v>
      </c>
      <c r="CB179" s="251">
        <v>0</v>
      </c>
    </row>
    <row r="180" spans="1:80">
      <c r="A180" s="260"/>
      <c r="B180" s="264"/>
      <c r="C180" s="322" t="s">
        <v>1461</v>
      </c>
      <c r="D180" s="323"/>
      <c r="E180" s="265">
        <v>90</v>
      </c>
      <c r="F180" s="266"/>
      <c r="G180" s="267"/>
      <c r="H180" s="268"/>
      <c r="I180" s="262"/>
      <c r="J180" s="269"/>
      <c r="K180" s="262"/>
      <c r="M180" s="263" t="s">
        <v>1461</v>
      </c>
      <c r="O180" s="251"/>
    </row>
    <row r="181" spans="1:80">
      <c r="A181" s="252">
        <v>50</v>
      </c>
      <c r="B181" s="253" t="s">
        <v>1462</v>
      </c>
      <c r="C181" s="254" t="s">
        <v>1463</v>
      </c>
      <c r="D181" s="255" t="s">
        <v>646</v>
      </c>
      <c r="E181" s="256">
        <v>82.817999999999998</v>
      </c>
      <c r="F181" s="256"/>
      <c r="G181" s="257">
        <f>E181*F181</f>
        <v>0</v>
      </c>
      <c r="H181" s="258">
        <v>6.9999999999999994E-5</v>
      </c>
      <c r="I181" s="259">
        <f>E181*H181</f>
        <v>5.7972599999999994E-3</v>
      </c>
      <c r="J181" s="258">
        <v>0</v>
      </c>
      <c r="K181" s="259">
        <f>E181*J181</f>
        <v>0</v>
      </c>
      <c r="O181" s="251">
        <v>2</v>
      </c>
      <c r="AA181" s="226">
        <v>1</v>
      </c>
      <c r="AB181" s="226">
        <v>7</v>
      </c>
      <c r="AC181" s="226">
        <v>7</v>
      </c>
      <c r="AZ181" s="226">
        <v>2</v>
      </c>
      <c r="BA181" s="226">
        <f>IF(AZ181=1,G181,0)</f>
        <v>0</v>
      </c>
      <c r="BB181" s="226">
        <f>IF(AZ181=2,G181,0)</f>
        <v>0</v>
      </c>
      <c r="BC181" s="226">
        <f>IF(AZ181=3,G181,0)</f>
        <v>0</v>
      </c>
      <c r="BD181" s="226">
        <f>IF(AZ181=4,G181,0)</f>
        <v>0</v>
      </c>
      <c r="BE181" s="226">
        <f>IF(AZ181=5,G181,0)</f>
        <v>0</v>
      </c>
      <c r="CA181" s="251">
        <v>1</v>
      </c>
      <c r="CB181" s="251">
        <v>7</v>
      </c>
    </row>
    <row r="182" spans="1:80">
      <c r="A182" s="260"/>
      <c r="B182" s="264"/>
      <c r="C182" s="324" t="s">
        <v>803</v>
      </c>
      <c r="D182" s="323"/>
      <c r="E182" s="290">
        <v>0</v>
      </c>
      <c r="F182" s="266"/>
      <c r="G182" s="267"/>
      <c r="H182" s="268"/>
      <c r="I182" s="262"/>
      <c r="J182" s="269"/>
      <c r="K182" s="262"/>
      <c r="M182" s="263" t="s">
        <v>803</v>
      </c>
      <c r="O182" s="251"/>
    </row>
    <row r="183" spans="1:80">
      <c r="A183" s="260"/>
      <c r="B183" s="264"/>
      <c r="C183" s="324" t="s">
        <v>1464</v>
      </c>
      <c r="D183" s="323"/>
      <c r="E183" s="290">
        <v>2.14</v>
      </c>
      <c r="F183" s="266"/>
      <c r="G183" s="267"/>
      <c r="H183" s="268"/>
      <c r="I183" s="262"/>
      <c r="J183" s="269"/>
      <c r="K183" s="262"/>
      <c r="M183" s="263" t="s">
        <v>1464</v>
      </c>
      <c r="O183" s="251"/>
    </row>
    <row r="184" spans="1:80">
      <c r="A184" s="260"/>
      <c r="B184" s="264"/>
      <c r="C184" s="324" t="s">
        <v>804</v>
      </c>
      <c r="D184" s="323"/>
      <c r="E184" s="290">
        <v>2.14</v>
      </c>
      <c r="F184" s="266"/>
      <c r="G184" s="267"/>
      <c r="H184" s="268"/>
      <c r="I184" s="262"/>
      <c r="J184" s="269"/>
      <c r="K184" s="262"/>
      <c r="M184" s="263" t="s">
        <v>804</v>
      </c>
      <c r="O184" s="251"/>
    </row>
    <row r="185" spans="1:80">
      <c r="A185" s="260"/>
      <c r="B185" s="264"/>
      <c r="C185" s="322" t="s">
        <v>1465</v>
      </c>
      <c r="D185" s="323"/>
      <c r="E185" s="265">
        <v>44.94</v>
      </c>
      <c r="F185" s="266"/>
      <c r="G185" s="267"/>
      <c r="H185" s="268"/>
      <c r="I185" s="262"/>
      <c r="J185" s="269"/>
      <c r="K185" s="262"/>
      <c r="M185" s="263" t="s">
        <v>1465</v>
      </c>
      <c r="O185" s="251"/>
    </row>
    <row r="186" spans="1:80">
      <c r="A186" s="260"/>
      <c r="B186" s="264"/>
      <c r="C186" s="322" t="s">
        <v>1466</v>
      </c>
      <c r="D186" s="323"/>
      <c r="E186" s="265">
        <v>37.878</v>
      </c>
      <c r="F186" s="266"/>
      <c r="G186" s="267"/>
      <c r="H186" s="268"/>
      <c r="I186" s="262"/>
      <c r="J186" s="269"/>
      <c r="K186" s="262"/>
      <c r="M186" s="263" t="s">
        <v>1466</v>
      </c>
      <c r="O186" s="251"/>
    </row>
    <row r="187" spans="1:80" ht="22.5">
      <c r="A187" s="252">
        <v>51</v>
      </c>
      <c r="B187" s="253" t="s">
        <v>1467</v>
      </c>
      <c r="C187" s="254" t="s">
        <v>1468</v>
      </c>
      <c r="D187" s="255" t="s">
        <v>191</v>
      </c>
      <c r="E187" s="256">
        <v>3</v>
      </c>
      <c r="F187" s="256"/>
      <c r="G187" s="257">
        <f>E187*F187</f>
        <v>0</v>
      </c>
      <c r="H187" s="258">
        <v>1.2E-2</v>
      </c>
      <c r="I187" s="259">
        <f>E187*H187</f>
        <v>3.6000000000000004E-2</v>
      </c>
      <c r="J187" s="258"/>
      <c r="K187" s="259">
        <f>E187*J187</f>
        <v>0</v>
      </c>
      <c r="O187" s="251">
        <v>2</v>
      </c>
      <c r="AA187" s="226">
        <v>3</v>
      </c>
      <c r="AB187" s="226">
        <v>7</v>
      </c>
      <c r="AC187" s="226" t="s">
        <v>1467</v>
      </c>
      <c r="AZ187" s="226">
        <v>2</v>
      </c>
      <c r="BA187" s="226">
        <f>IF(AZ187=1,G187,0)</f>
        <v>0</v>
      </c>
      <c r="BB187" s="226">
        <f>IF(AZ187=2,G187,0)</f>
        <v>0</v>
      </c>
      <c r="BC187" s="226">
        <f>IF(AZ187=3,G187,0)</f>
        <v>0</v>
      </c>
      <c r="BD187" s="226">
        <f>IF(AZ187=4,G187,0)</f>
        <v>0</v>
      </c>
      <c r="BE187" s="226">
        <f>IF(AZ187=5,G187,0)</f>
        <v>0</v>
      </c>
      <c r="CA187" s="251">
        <v>3</v>
      </c>
      <c r="CB187" s="251">
        <v>7</v>
      </c>
    </row>
    <row r="188" spans="1:80">
      <c r="A188" s="260"/>
      <c r="B188" s="264"/>
      <c r="C188" s="322" t="s">
        <v>163</v>
      </c>
      <c r="D188" s="323"/>
      <c r="E188" s="265">
        <v>3</v>
      </c>
      <c r="F188" s="266"/>
      <c r="G188" s="267"/>
      <c r="H188" s="268"/>
      <c r="I188" s="262"/>
      <c r="J188" s="269"/>
      <c r="K188" s="262"/>
      <c r="M188" s="263">
        <v>3</v>
      </c>
      <c r="O188" s="251"/>
    </row>
    <row r="189" spans="1:80" ht="22.5">
      <c r="A189" s="252">
        <v>52</v>
      </c>
      <c r="B189" s="253" t="s">
        <v>1469</v>
      </c>
      <c r="C189" s="254" t="s">
        <v>1470</v>
      </c>
      <c r="D189" s="255" t="s">
        <v>191</v>
      </c>
      <c r="E189" s="256">
        <v>3</v>
      </c>
      <c r="F189" s="256"/>
      <c r="G189" s="257">
        <f>E189*F189</f>
        <v>0</v>
      </c>
      <c r="H189" s="258">
        <v>1.4999999999999999E-2</v>
      </c>
      <c r="I189" s="259">
        <f>E189*H189</f>
        <v>4.4999999999999998E-2</v>
      </c>
      <c r="J189" s="258"/>
      <c r="K189" s="259">
        <f>E189*J189</f>
        <v>0</v>
      </c>
      <c r="O189" s="251">
        <v>2</v>
      </c>
      <c r="AA189" s="226">
        <v>3</v>
      </c>
      <c r="AB189" s="226">
        <v>7</v>
      </c>
      <c r="AC189" s="226" t="s">
        <v>1469</v>
      </c>
      <c r="AZ189" s="226">
        <v>2</v>
      </c>
      <c r="BA189" s="226">
        <f>IF(AZ189=1,G189,0)</f>
        <v>0</v>
      </c>
      <c r="BB189" s="226">
        <f>IF(AZ189=2,G189,0)</f>
        <v>0</v>
      </c>
      <c r="BC189" s="226">
        <f>IF(AZ189=3,G189,0)</f>
        <v>0</v>
      </c>
      <c r="BD189" s="226">
        <f>IF(AZ189=4,G189,0)</f>
        <v>0</v>
      </c>
      <c r="BE189" s="226">
        <f>IF(AZ189=5,G189,0)</f>
        <v>0</v>
      </c>
      <c r="CA189" s="251">
        <v>3</v>
      </c>
      <c r="CB189" s="251">
        <v>7</v>
      </c>
    </row>
    <row r="190" spans="1:80">
      <c r="A190" s="260"/>
      <c r="B190" s="264"/>
      <c r="C190" s="322" t="s">
        <v>163</v>
      </c>
      <c r="D190" s="323"/>
      <c r="E190" s="265">
        <v>3</v>
      </c>
      <c r="F190" s="266"/>
      <c r="G190" s="267"/>
      <c r="H190" s="268"/>
      <c r="I190" s="262"/>
      <c r="J190" s="269"/>
      <c r="K190" s="262"/>
      <c r="M190" s="263">
        <v>3</v>
      </c>
      <c r="O190" s="251"/>
    </row>
    <row r="191" spans="1:80">
      <c r="A191" s="252">
        <v>53</v>
      </c>
      <c r="B191" s="253" t="s">
        <v>1253</v>
      </c>
      <c r="C191" s="254" t="s">
        <v>1254</v>
      </c>
      <c r="D191" s="255" t="s">
        <v>12</v>
      </c>
      <c r="E191" s="256">
        <f>SUM(G178:G190)/100</f>
        <v>0</v>
      </c>
      <c r="F191" s="256"/>
      <c r="G191" s="257">
        <f>E191*F191</f>
        <v>0</v>
      </c>
      <c r="H191" s="258">
        <v>0</v>
      </c>
      <c r="I191" s="259">
        <f>E191*H191</f>
        <v>0</v>
      </c>
      <c r="J191" s="258"/>
      <c r="K191" s="259">
        <f>E191*J191</f>
        <v>0</v>
      </c>
      <c r="O191" s="251">
        <v>2</v>
      </c>
      <c r="AA191" s="226">
        <v>7</v>
      </c>
      <c r="AB191" s="226">
        <v>1002</v>
      </c>
      <c r="AC191" s="226">
        <v>5</v>
      </c>
      <c r="AZ191" s="226">
        <v>2</v>
      </c>
      <c r="BA191" s="226">
        <f>IF(AZ191=1,G191,0)</f>
        <v>0</v>
      </c>
      <c r="BB191" s="226">
        <f>IF(AZ191=2,G191,0)</f>
        <v>0</v>
      </c>
      <c r="BC191" s="226">
        <f>IF(AZ191=3,G191,0)</f>
        <v>0</v>
      </c>
      <c r="BD191" s="226">
        <f>IF(AZ191=4,G191,0)</f>
        <v>0</v>
      </c>
      <c r="BE191" s="226">
        <f>IF(AZ191=5,G191,0)</f>
        <v>0</v>
      </c>
      <c r="CA191" s="251">
        <v>7</v>
      </c>
      <c r="CB191" s="251">
        <v>1002</v>
      </c>
    </row>
    <row r="192" spans="1:80">
      <c r="A192" s="270"/>
      <c r="B192" s="271" t="s">
        <v>100</v>
      </c>
      <c r="C192" s="272" t="s">
        <v>841</v>
      </c>
      <c r="D192" s="273"/>
      <c r="E192" s="274"/>
      <c r="F192" s="275"/>
      <c r="G192" s="276">
        <f>SUM(G178:G191)</f>
        <v>0</v>
      </c>
      <c r="H192" s="277"/>
      <c r="I192" s="278">
        <f>SUM(I178:I191)</f>
        <v>9.2197260000000003E-2</v>
      </c>
      <c r="J192" s="277"/>
      <c r="K192" s="278">
        <f>SUM(K178:K191)</f>
        <v>-0.09</v>
      </c>
      <c r="O192" s="251">
        <v>4</v>
      </c>
      <c r="BA192" s="279">
        <f>SUM(BA178:BA191)</f>
        <v>0</v>
      </c>
      <c r="BB192" s="279">
        <f>SUM(BB178:BB191)</f>
        <v>0</v>
      </c>
      <c r="BC192" s="279">
        <f>SUM(BC178:BC191)</f>
        <v>0</v>
      </c>
      <c r="BD192" s="279">
        <f>SUM(BD178:BD191)</f>
        <v>0</v>
      </c>
      <c r="BE192" s="279">
        <f>SUM(BE178:BE191)</f>
        <v>0</v>
      </c>
    </row>
    <row r="193" spans="1:80">
      <c r="A193" s="241" t="s">
        <v>96</v>
      </c>
      <c r="B193" s="242" t="s">
        <v>855</v>
      </c>
      <c r="C193" s="243" t="s">
        <v>856</v>
      </c>
      <c r="D193" s="244"/>
      <c r="E193" s="245"/>
      <c r="F193" s="245"/>
      <c r="G193" s="246"/>
      <c r="H193" s="247"/>
      <c r="I193" s="248"/>
      <c r="J193" s="249"/>
      <c r="K193" s="250"/>
      <c r="O193" s="251">
        <v>1</v>
      </c>
    </row>
    <row r="194" spans="1:80" ht="22.5">
      <c r="A194" s="252">
        <v>54</v>
      </c>
      <c r="B194" s="253" t="s">
        <v>869</v>
      </c>
      <c r="C194" s="254" t="s">
        <v>870</v>
      </c>
      <c r="D194" s="255" t="s">
        <v>110</v>
      </c>
      <c r="E194" s="256">
        <v>0.76800000000000002</v>
      </c>
      <c r="F194" s="256"/>
      <c r="G194" s="257">
        <f>E194*F194</f>
        <v>0</v>
      </c>
      <c r="H194" s="258">
        <v>6.3579999999999998E-2</v>
      </c>
      <c r="I194" s="259">
        <f>E194*H194</f>
        <v>4.8829440000000002E-2</v>
      </c>
      <c r="J194" s="258">
        <v>0</v>
      </c>
      <c r="K194" s="259">
        <f>E194*J194</f>
        <v>0</v>
      </c>
      <c r="O194" s="251">
        <v>2</v>
      </c>
      <c r="AA194" s="226">
        <v>1</v>
      </c>
      <c r="AB194" s="226">
        <v>7</v>
      </c>
      <c r="AC194" s="226">
        <v>7</v>
      </c>
      <c r="AZ194" s="226">
        <v>2</v>
      </c>
      <c r="BA194" s="226">
        <f>IF(AZ194=1,G194,0)</f>
        <v>0</v>
      </c>
      <c r="BB194" s="226">
        <f>IF(AZ194=2,G194,0)</f>
        <v>0</v>
      </c>
      <c r="BC194" s="226">
        <f>IF(AZ194=3,G194,0)</f>
        <v>0</v>
      </c>
      <c r="BD194" s="226">
        <f>IF(AZ194=4,G194,0)</f>
        <v>0</v>
      </c>
      <c r="BE194" s="226">
        <f>IF(AZ194=5,G194,0)</f>
        <v>0</v>
      </c>
      <c r="CA194" s="251">
        <v>1</v>
      </c>
      <c r="CB194" s="251">
        <v>7</v>
      </c>
    </row>
    <row r="195" spans="1:80">
      <c r="A195" s="260"/>
      <c r="B195" s="261"/>
      <c r="C195" s="319" t="s">
        <v>860</v>
      </c>
      <c r="D195" s="320"/>
      <c r="E195" s="320"/>
      <c r="F195" s="320"/>
      <c r="G195" s="321"/>
      <c r="I195" s="262"/>
      <c r="K195" s="262"/>
      <c r="L195" s="263" t="s">
        <v>860</v>
      </c>
      <c r="O195" s="251">
        <v>3</v>
      </c>
    </row>
    <row r="196" spans="1:80">
      <c r="A196" s="260"/>
      <c r="B196" s="261"/>
      <c r="C196" s="319" t="s">
        <v>861</v>
      </c>
      <c r="D196" s="320"/>
      <c r="E196" s="320"/>
      <c r="F196" s="320"/>
      <c r="G196" s="321"/>
      <c r="I196" s="262"/>
      <c r="K196" s="262"/>
      <c r="L196" s="263" t="s">
        <v>861</v>
      </c>
      <c r="O196" s="251">
        <v>3</v>
      </c>
    </row>
    <row r="197" spans="1:80">
      <c r="A197" s="260"/>
      <c r="B197" s="261"/>
      <c r="C197" s="319" t="s">
        <v>862</v>
      </c>
      <c r="D197" s="320"/>
      <c r="E197" s="320"/>
      <c r="F197" s="320"/>
      <c r="G197" s="321"/>
      <c r="I197" s="262"/>
      <c r="K197" s="262"/>
      <c r="L197" s="263" t="s">
        <v>862</v>
      </c>
      <c r="O197" s="251">
        <v>3</v>
      </c>
    </row>
    <row r="198" spans="1:80">
      <c r="A198" s="260"/>
      <c r="B198" s="261"/>
      <c r="C198" s="319" t="s">
        <v>863</v>
      </c>
      <c r="D198" s="320"/>
      <c r="E198" s="320"/>
      <c r="F198" s="320"/>
      <c r="G198" s="321"/>
      <c r="I198" s="262"/>
      <c r="K198" s="262"/>
      <c r="L198" s="263" t="s">
        <v>863</v>
      </c>
      <c r="O198" s="251">
        <v>3</v>
      </c>
    </row>
    <row r="199" spans="1:80">
      <c r="A199" s="260"/>
      <c r="B199" s="261"/>
      <c r="C199" s="319" t="s">
        <v>864</v>
      </c>
      <c r="D199" s="320"/>
      <c r="E199" s="320"/>
      <c r="F199" s="320"/>
      <c r="G199" s="321"/>
      <c r="I199" s="262"/>
      <c r="K199" s="262"/>
      <c r="L199" s="263" t="s">
        <v>864</v>
      </c>
      <c r="O199" s="251">
        <v>3</v>
      </c>
    </row>
    <row r="200" spans="1:80">
      <c r="A200" s="260"/>
      <c r="B200" s="261"/>
      <c r="C200" s="319" t="s">
        <v>865</v>
      </c>
      <c r="D200" s="320"/>
      <c r="E200" s="320"/>
      <c r="F200" s="320"/>
      <c r="G200" s="321"/>
      <c r="I200" s="262"/>
      <c r="K200" s="262"/>
      <c r="L200" s="263" t="s">
        <v>865</v>
      </c>
      <c r="O200" s="251">
        <v>3</v>
      </c>
    </row>
    <row r="201" spans="1:80">
      <c r="A201" s="260"/>
      <c r="B201" s="264"/>
      <c r="C201" s="322" t="s">
        <v>1374</v>
      </c>
      <c r="D201" s="323"/>
      <c r="E201" s="265">
        <v>0.76800000000000002</v>
      </c>
      <c r="F201" s="266"/>
      <c r="G201" s="267"/>
      <c r="H201" s="268"/>
      <c r="I201" s="262"/>
      <c r="J201" s="269"/>
      <c r="K201" s="262"/>
      <c r="M201" s="263" t="s">
        <v>1374</v>
      </c>
      <c r="O201" s="251"/>
    </row>
    <row r="202" spans="1:80" ht="22.5">
      <c r="A202" s="252">
        <v>55</v>
      </c>
      <c r="B202" s="253" t="s">
        <v>875</v>
      </c>
      <c r="C202" s="254" t="s">
        <v>876</v>
      </c>
      <c r="D202" s="255" t="s">
        <v>110</v>
      </c>
      <c r="E202" s="256">
        <v>0.76800000000000002</v>
      </c>
      <c r="F202" s="256"/>
      <c r="G202" s="257">
        <f>E202*F202</f>
        <v>0</v>
      </c>
      <c r="H202" s="258">
        <v>7.0000000000000007E-2</v>
      </c>
      <c r="I202" s="259">
        <f>E202*H202</f>
        <v>5.3760000000000009E-2</v>
      </c>
      <c r="J202" s="258"/>
      <c r="K202" s="259">
        <f>E202*J202</f>
        <v>0</v>
      </c>
      <c r="O202" s="251">
        <v>2</v>
      </c>
      <c r="AA202" s="226">
        <v>3</v>
      </c>
      <c r="AB202" s="226">
        <v>7</v>
      </c>
      <c r="AC202" s="226">
        <v>59247370</v>
      </c>
      <c r="AZ202" s="226">
        <v>2</v>
      </c>
      <c r="BA202" s="226">
        <f>IF(AZ202=1,G202,0)</f>
        <v>0</v>
      </c>
      <c r="BB202" s="226">
        <f>IF(AZ202=2,G202,0)</f>
        <v>0</v>
      </c>
      <c r="BC202" s="226">
        <f>IF(AZ202=3,G202,0)</f>
        <v>0</v>
      </c>
      <c r="BD202" s="226">
        <f>IF(AZ202=4,G202,0)</f>
        <v>0</v>
      </c>
      <c r="BE202" s="226">
        <f>IF(AZ202=5,G202,0)</f>
        <v>0</v>
      </c>
      <c r="CA202" s="251">
        <v>3</v>
      </c>
      <c r="CB202" s="251">
        <v>7</v>
      </c>
    </row>
    <row r="203" spans="1:80">
      <c r="A203" s="260"/>
      <c r="B203" s="261"/>
      <c r="C203" s="319" t="s">
        <v>336</v>
      </c>
      <c r="D203" s="320"/>
      <c r="E203" s="320"/>
      <c r="F203" s="320"/>
      <c r="G203" s="321"/>
      <c r="I203" s="262"/>
      <c r="K203" s="262"/>
      <c r="L203" s="263" t="s">
        <v>336</v>
      </c>
      <c r="O203" s="251">
        <v>3</v>
      </c>
    </row>
    <row r="204" spans="1:80">
      <c r="A204" s="260"/>
      <c r="B204" s="264"/>
      <c r="C204" s="322" t="s">
        <v>1374</v>
      </c>
      <c r="D204" s="323"/>
      <c r="E204" s="265">
        <v>0.76800000000000002</v>
      </c>
      <c r="F204" s="266"/>
      <c r="G204" s="267"/>
      <c r="H204" s="268"/>
      <c r="I204" s="262"/>
      <c r="J204" s="269"/>
      <c r="K204" s="262"/>
      <c r="M204" s="263" t="s">
        <v>1374</v>
      </c>
      <c r="O204" s="251"/>
    </row>
    <row r="205" spans="1:80">
      <c r="A205" s="252">
        <v>56</v>
      </c>
      <c r="B205" s="253" t="s">
        <v>877</v>
      </c>
      <c r="C205" s="254" t="s">
        <v>878</v>
      </c>
      <c r="D205" s="255" t="s">
        <v>110</v>
      </c>
      <c r="E205" s="256">
        <v>0.76800000000000002</v>
      </c>
      <c r="F205" s="256"/>
      <c r="G205" s="257">
        <f>E205*F205</f>
        <v>0</v>
      </c>
      <c r="H205" s="258">
        <v>0</v>
      </c>
      <c r="I205" s="259">
        <f>E205*H205</f>
        <v>0</v>
      </c>
      <c r="J205" s="258">
        <v>0</v>
      </c>
      <c r="K205" s="259">
        <f>E205*J205</f>
        <v>0</v>
      </c>
      <c r="O205" s="251">
        <v>2</v>
      </c>
      <c r="AA205" s="226">
        <v>1</v>
      </c>
      <c r="AB205" s="226">
        <v>0</v>
      </c>
      <c r="AC205" s="226">
        <v>0</v>
      </c>
      <c r="AZ205" s="226">
        <v>2</v>
      </c>
      <c r="BA205" s="226">
        <f>IF(AZ205=1,G205,0)</f>
        <v>0</v>
      </c>
      <c r="BB205" s="226">
        <f>IF(AZ205=2,G205,0)</f>
        <v>0</v>
      </c>
      <c r="BC205" s="226">
        <f>IF(AZ205=3,G205,0)</f>
        <v>0</v>
      </c>
      <c r="BD205" s="226">
        <f>IF(AZ205=4,G205,0)</f>
        <v>0</v>
      </c>
      <c r="BE205" s="226">
        <f>IF(AZ205=5,G205,0)</f>
        <v>0</v>
      </c>
      <c r="CA205" s="251">
        <v>1</v>
      </c>
      <c r="CB205" s="251">
        <v>0</v>
      </c>
    </row>
    <row r="206" spans="1:80">
      <c r="A206" s="260"/>
      <c r="B206" s="261"/>
      <c r="C206" s="319" t="s">
        <v>879</v>
      </c>
      <c r="D206" s="320"/>
      <c r="E206" s="320"/>
      <c r="F206" s="320"/>
      <c r="G206" s="321"/>
      <c r="I206" s="262"/>
      <c r="K206" s="262"/>
      <c r="L206" s="263" t="s">
        <v>879</v>
      </c>
      <c r="O206" s="251">
        <v>3</v>
      </c>
    </row>
    <row r="207" spans="1:80">
      <c r="A207" s="260"/>
      <c r="B207" s="261"/>
      <c r="C207" s="319" t="s">
        <v>880</v>
      </c>
      <c r="D207" s="320"/>
      <c r="E207" s="320"/>
      <c r="F207" s="320"/>
      <c r="G207" s="321"/>
      <c r="I207" s="262"/>
      <c r="K207" s="262"/>
      <c r="L207" s="263" t="s">
        <v>880</v>
      </c>
      <c r="O207" s="251">
        <v>3</v>
      </c>
    </row>
    <row r="208" spans="1:80">
      <c r="A208" s="260"/>
      <c r="B208" s="264"/>
      <c r="C208" s="322" t="s">
        <v>1374</v>
      </c>
      <c r="D208" s="323"/>
      <c r="E208" s="265">
        <v>0.76800000000000002</v>
      </c>
      <c r="F208" s="266"/>
      <c r="G208" s="267"/>
      <c r="H208" s="268"/>
      <c r="I208" s="262"/>
      <c r="J208" s="269"/>
      <c r="K208" s="262"/>
      <c r="M208" s="263" t="s">
        <v>1374</v>
      </c>
      <c r="O208" s="251"/>
    </row>
    <row r="209" spans="1:80">
      <c r="A209" s="252">
        <v>57</v>
      </c>
      <c r="B209" s="253" t="s">
        <v>881</v>
      </c>
      <c r="C209" s="254" t="s">
        <v>882</v>
      </c>
      <c r="D209" s="255" t="s">
        <v>646</v>
      </c>
      <c r="E209" s="256">
        <v>0.192</v>
      </c>
      <c r="F209" s="256"/>
      <c r="G209" s="257">
        <f>E209*F209</f>
        <v>0</v>
      </c>
      <c r="H209" s="258">
        <v>1E-3</v>
      </c>
      <c r="I209" s="259">
        <f>E209*H209</f>
        <v>1.92E-4</v>
      </c>
      <c r="J209" s="258"/>
      <c r="K209" s="259">
        <f>E209*J209</f>
        <v>0</v>
      </c>
      <c r="O209" s="251">
        <v>2</v>
      </c>
      <c r="AA209" s="226">
        <v>3</v>
      </c>
      <c r="AB209" s="226">
        <v>7</v>
      </c>
      <c r="AC209" s="226">
        <v>24592160</v>
      </c>
      <c r="AZ209" s="226">
        <v>2</v>
      </c>
      <c r="BA209" s="226">
        <f>IF(AZ209=1,G209,0)</f>
        <v>0</v>
      </c>
      <c r="BB209" s="226">
        <f>IF(AZ209=2,G209,0)</f>
        <v>0</v>
      </c>
      <c r="BC209" s="226">
        <f>IF(AZ209=3,G209,0)</f>
        <v>0</v>
      </c>
      <c r="BD209" s="226">
        <f>IF(AZ209=4,G209,0)</f>
        <v>0</v>
      </c>
      <c r="BE209" s="226">
        <f>IF(AZ209=5,G209,0)</f>
        <v>0</v>
      </c>
      <c r="CA209" s="251">
        <v>3</v>
      </c>
      <c r="CB209" s="251">
        <v>7</v>
      </c>
    </row>
    <row r="210" spans="1:80" ht="33.75">
      <c r="A210" s="260"/>
      <c r="B210" s="261"/>
      <c r="C210" s="319" t="s">
        <v>1261</v>
      </c>
      <c r="D210" s="320"/>
      <c r="E210" s="320"/>
      <c r="F210" s="320"/>
      <c r="G210" s="321"/>
      <c r="I210" s="262"/>
      <c r="K210" s="262"/>
      <c r="L210" s="263" t="s">
        <v>1261</v>
      </c>
      <c r="O210" s="251">
        <v>3</v>
      </c>
    </row>
    <row r="211" spans="1:80">
      <c r="A211" s="260"/>
      <c r="B211" s="261"/>
      <c r="C211" s="319"/>
      <c r="D211" s="320"/>
      <c r="E211" s="320"/>
      <c r="F211" s="320"/>
      <c r="G211" s="321"/>
      <c r="I211" s="262"/>
      <c r="K211" s="262"/>
      <c r="L211" s="263"/>
      <c r="O211" s="251">
        <v>3</v>
      </c>
    </row>
    <row r="212" spans="1:80">
      <c r="A212" s="260"/>
      <c r="B212" s="261"/>
      <c r="C212" s="319" t="s">
        <v>884</v>
      </c>
      <c r="D212" s="320"/>
      <c r="E212" s="320"/>
      <c r="F212" s="320"/>
      <c r="G212" s="321"/>
      <c r="I212" s="262"/>
      <c r="K212" s="262"/>
      <c r="L212" s="263" t="s">
        <v>884</v>
      </c>
      <c r="O212" s="251">
        <v>3</v>
      </c>
    </row>
    <row r="213" spans="1:80">
      <c r="A213" s="260"/>
      <c r="B213" s="261"/>
      <c r="C213" s="319" t="s">
        <v>885</v>
      </c>
      <c r="D213" s="320"/>
      <c r="E213" s="320"/>
      <c r="F213" s="320"/>
      <c r="G213" s="321"/>
      <c r="I213" s="262"/>
      <c r="K213" s="262"/>
      <c r="L213" s="263" t="s">
        <v>885</v>
      </c>
      <c r="O213" s="251">
        <v>3</v>
      </c>
    </row>
    <row r="214" spans="1:80">
      <c r="A214" s="260"/>
      <c r="B214" s="261"/>
      <c r="C214" s="319"/>
      <c r="D214" s="320"/>
      <c r="E214" s="320"/>
      <c r="F214" s="320"/>
      <c r="G214" s="321"/>
      <c r="I214" s="262"/>
      <c r="K214" s="262"/>
      <c r="L214" s="263"/>
      <c r="O214" s="251">
        <v>3</v>
      </c>
    </row>
    <row r="215" spans="1:80">
      <c r="A215" s="260"/>
      <c r="B215" s="261"/>
      <c r="C215" s="319" t="s">
        <v>886</v>
      </c>
      <c r="D215" s="320"/>
      <c r="E215" s="320"/>
      <c r="F215" s="320"/>
      <c r="G215" s="321"/>
      <c r="I215" s="262"/>
      <c r="K215" s="262"/>
      <c r="L215" s="263" t="s">
        <v>886</v>
      </c>
      <c r="O215" s="251">
        <v>3</v>
      </c>
    </row>
    <row r="216" spans="1:80">
      <c r="A216" s="260"/>
      <c r="B216" s="264"/>
      <c r="C216" s="322" t="s">
        <v>1471</v>
      </c>
      <c r="D216" s="323"/>
      <c r="E216" s="265">
        <v>0.192</v>
      </c>
      <c r="F216" s="266"/>
      <c r="G216" s="267"/>
      <c r="H216" s="268"/>
      <c r="I216" s="262"/>
      <c r="J216" s="269"/>
      <c r="K216" s="262"/>
      <c r="M216" s="263" t="s">
        <v>1471</v>
      </c>
      <c r="O216" s="251"/>
    </row>
    <row r="217" spans="1:80">
      <c r="A217" s="252">
        <v>58</v>
      </c>
      <c r="B217" s="253" t="s">
        <v>888</v>
      </c>
      <c r="C217" s="254" t="s">
        <v>889</v>
      </c>
      <c r="D217" s="255" t="s">
        <v>646</v>
      </c>
      <c r="E217" s="256">
        <v>3.84</v>
      </c>
      <c r="F217" s="256"/>
      <c r="G217" s="257">
        <f>E217*F217</f>
        <v>0</v>
      </c>
      <c r="H217" s="258">
        <v>1E-3</v>
      </c>
      <c r="I217" s="259">
        <f>E217*H217</f>
        <v>3.8400000000000001E-3</v>
      </c>
      <c r="J217" s="258"/>
      <c r="K217" s="259">
        <f>E217*J217</f>
        <v>0</v>
      </c>
      <c r="O217" s="251">
        <v>2</v>
      </c>
      <c r="AA217" s="226">
        <v>3</v>
      </c>
      <c r="AB217" s="226">
        <v>7</v>
      </c>
      <c r="AC217" s="226">
        <v>58582139</v>
      </c>
      <c r="AZ217" s="226">
        <v>2</v>
      </c>
      <c r="BA217" s="226">
        <f>IF(AZ217=1,G217,0)</f>
        <v>0</v>
      </c>
      <c r="BB217" s="226">
        <f>IF(AZ217=2,G217,0)</f>
        <v>0</v>
      </c>
      <c r="BC217" s="226">
        <f>IF(AZ217=3,G217,0)</f>
        <v>0</v>
      </c>
      <c r="BD217" s="226">
        <f>IF(AZ217=4,G217,0)</f>
        <v>0</v>
      </c>
      <c r="BE217" s="226">
        <f>IF(AZ217=5,G217,0)</f>
        <v>0</v>
      </c>
      <c r="CA217" s="251">
        <v>3</v>
      </c>
      <c r="CB217" s="251">
        <v>7</v>
      </c>
    </row>
    <row r="218" spans="1:80">
      <c r="A218" s="260"/>
      <c r="B218" s="261"/>
      <c r="C218" s="319" t="s">
        <v>890</v>
      </c>
      <c r="D218" s="320"/>
      <c r="E218" s="320"/>
      <c r="F218" s="320"/>
      <c r="G218" s="321"/>
      <c r="I218" s="262"/>
      <c r="K218" s="262"/>
      <c r="L218" s="263" t="s">
        <v>890</v>
      </c>
      <c r="O218" s="251">
        <v>3</v>
      </c>
    </row>
    <row r="219" spans="1:80">
      <c r="A219" s="260"/>
      <c r="B219" s="261"/>
      <c r="C219" s="319" t="s">
        <v>891</v>
      </c>
      <c r="D219" s="320"/>
      <c r="E219" s="320"/>
      <c r="F219" s="320"/>
      <c r="G219" s="321"/>
      <c r="I219" s="262"/>
      <c r="K219" s="262"/>
      <c r="L219" s="263" t="s">
        <v>891</v>
      </c>
      <c r="O219" s="251">
        <v>3</v>
      </c>
    </row>
    <row r="220" spans="1:80">
      <c r="A220" s="260"/>
      <c r="B220" s="261"/>
      <c r="C220" s="319"/>
      <c r="D220" s="320"/>
      <c r="E220" s="320"/>
      <c r="F220" s="320"/>
      <c r="G220" s="321"/>
      <c r="I220" s="262"/>
      <c r="K220" s="262"/>
      <c r="L220" s="263"/>
      <c r="O220" s="251">
        <v>3</v>
      </c>
    </row>
    <row r="221" spans="1:80">
      <c r="A221" s="260"/>
      <c r="B221" s="261"/>
      <c r="C221" s="319" t="s">
        <v>892</v>
      </c>
      <c r="D221" s="320"/>
      <c r="E221" s="320"/>
      <c r="F221" s="320"/>
      <c r="G221" s="321"/>
      <c r="I221" s="262"/>
      <c r="K221" s="262"/>
      <c r="L221" s="263" t="s">
        <v>892</v>
      </c>
      <c r="O221" s="251">
        <v>3</v>
      </c>
    </row>
    <row r="222" spans="1:80">
      <c r="A222" s="260"/>
      <c r="B222" s="264"/>
      <c r="C222" s="322" t="s">
        <v>1472</v>
      </c>
      <c r="D222" s="323"/>
      <c r="E222" s="265">
        <v>3.84</v>
      </c>
      <c r="F222" s="266"/>
      <c r="G222" s="267"/>
      <c r="H222" s="268"/>
      <c r="I222" s="262"/>
      <c r="J222" s="269"/>
      <c r="K222" s="262"/>
      <c r="M222" s="263" t="s">
        <v>1472</v>
      </c>
      <c r="O222" s="251"/>
    </row>
    <row r="223" spans="1:80">
      <c r="A223" s="252">
        <v>59</v>
      </c>
      <c r="B223" s="253" t="s">
        <v>1286</v>
      </c>
      <c r="C223" s="254" t="s">
        <v>1287</v>
      </c>
      <c r="D223" s="255" t="s">
        <v>12</v>
      </c>
      <c r="E223" s="256">
        <f>SUM(G193:G222)/100</f>
        <v>0</v>
      </c>
      <c r="F223" s="256"/>
      <c r="G223" s="257">
        <f>E223*F223</f>
        <v>0</v>
      </c>
      <c r="H223" s="258">
        <v>0</v>
      </c>
      <c r="I223" s="259">
        <f>E223*H223</f>
        <v>0</v>
      </c>
      <c r="J223" s="258"/>
      <c r="K223" s="259">
        <f>E223*J223</f>
        <v>0</v>
      </c>
      <c r="O223" s="251">
        <v>2</v>
      </c>
      <c r="AA223" s="226">
        <v>7</v>
      </c>
      <c r="AB223" s="226">
        <v>1002</v>
      </c>
      <c r="AC223" s="226">
        <v>5</v>
      </c>
      <c r="AZ223" s="226">
        <v>2</v>
      </c>
      <c r="BA223" s="226">
        <f>IF(AZ223=1,G223,0)</f>
        <v>0</v>
      </c>
      <c r="BB223" s="226">
        <f>IF(AZ223=2,G223,0)</f>
        <v>0</v>
      </c>
      <c r="BC223" s="226">
        <f>IF(AZ223=3,G223,0)</f>
        <v>0</v>
      </c>
      <c r="BD223" s="226">
        <f>IF(AZ223=4,G223,0)</f>
        <v>0</v>
      </c>
      <c r="BE223" s="226">
        <f>IF(AZ223=5,G223,0)</f>
        <v>0</v>
      </c>
      <c r="CA223" s="251">
        <v>7</v>
      </c>
      <c r="CB223" s="251">
        <v>1002</v>
      </c>
    </row>
    <row r="224" spans="1:80">
      <c r="A224" s="270"/>
      <c r="B224" s="271" t="s">
        <v>100</v>
      </c>
      <c r="C224" s="272" t="s">
        <v>857</v>
      </c>
      <c r="D224" s="273"/>
      <c r="E224" s="274"/>
      <c r="F224" s="275"/>
      <c r="G224" s="276">
        <f>SUM(G193:G223)</f>
        <v>0</v>
      </c>
      <c r="H224" s="277"/>
      <c r="I224" s="278">
        <f>SUM(I193:I223)</f>
        <v>0.10662144</v>
      </c>
      <c r="J224" s="277"/>
      <c r="K224" s="278">
        <f>SUM(K193:K223)</f>
        <v>0</v>
      </c>
      <c r="O224" s="251">
        <v>4</v>
      </c>
      <c r="BA224" s="279">
        <f>SUM(BA193:BA223)</f>
        <v>0</v>
      </c>
      <c r="BB224" s="279">
        <f>SUM(BB193:BB223)</f>
        <v>0</v>
      </c>
      <c r="BC224" s="279">
        <f>SUM(BC193:BC223)</f>
        <v>0</v>
      </c>
      <c r="BD224" s="279">
        <f>SUM(BD193:BD223)</f>
        <v>0</v>
      </c>
      <c r="BE224" s="279">
        <f>SUM(BE193:BE223)</f>
        <v>0</v>
      </c>
    </row>
    <row r="225" spans="1:80">
      <c r="A225" s="241" t="s">
        <v>96</v>
      </c>
      <c r="B225" s="242" t="s">
        <v>1473</v>
      </c>
      <c r="C225" s="243" t="s">
        <v>1474</v>
      </c>
      <c r="D225" s="244"/>
      <c r="E225" s="245"/>
      <c r="F225" s="245"/>
      <c r="G225" s="246"/>
      <c r="H225" s="247"/>
      <c r="I225" s="248"/>
      <c r="J225" s="249"/>
      <c r="K225" s="250"/>
      <c r="O225" s="251">
        <v>1</v>
      </c>
    </row>
    <row r="226" spans="1:80" ht="22.5">
      <c r="A226" s="252">
        <v>60</v>
      </c>
      <c r="B226" s="253" t="s">
        <v>1476</v>
      </c>
      <c r="C226" s="254" t="s">
        <v>1477</v>
      </c>
      <c r="D226" s="255" t="s">
        <v>110</v>
      </c>
      <c r="E226" s="256">
        <v>7.3987999999999996</v>
      </c>
      <c r="F226" s="256"/>
      <c r="G226" s="257">
        <f>E226*F226</f>
        <v>0</v>
      </c>
      <c r="H226" s="258">
        <v>0</v>
      </c>
      <c r="I226" s="259">
        <f>E226*H226</f>
        <v>0</v>
      </c>
      <c r="J226" s="258">
        <v>-1E-3</v>
      </c>
      <c r="K226" s="259">
        <f>E226*J226</f>
        <v>-7.3987999999999996E-3</v>
      </c>
      <c r="O226" s="251">
        <v>2</v>
      </c>
      <c r="AA226" s="226">
        <v>1</v>
      </c>
      <c r="AB226" s="226">
        <v>0</v>
      </c>
      <c r="AC226" s="226">
        <v>0</v>
      </c>
      <c r="AZ226" s="226">
        <v>2</v>
      </c>
      <c r="BA226" s="226">
        <f>IF(AZ226=1,G226,0)</f>
        <v>0</v>
      </c>
      <c r="BB226" s="226">
        <f>IF(AZ226=2,G226,0)</f>
        <v>0</v>
      </c>
      <c r="BC226" s="226">
        <f>IF(AZ226=3,G226,0)</f>
        <v>0</v>
      </c>
      <c r="BD226" s="226">
        <f>IF(AZ226=4,G226,0)</f>
        <v>0</v>
      </c>
      <c r="BE226" s="226">
        <f>IF(AZ226=5,G226,0)</f>
        <v>0</v>
      </c>
      <c r="CA226" s="251">
        <v>1</v>
      </c>
      <c r="CB226" s="251">
        <v>0</v>
      </c>
    </row>
    <row r="227" spans="1:80">
      <c r="A227" s="260"/>
      <c r="B227" s="264"/>
      <c r="C227" s="322" t="s">
        <v>1433</v>
      </c>
      <c r="D227" s="323"/>
      <c r="E227" s="265">
        <v>7.3987999999999996</v>
      </c>
      <c r="F227" s="266"/>
      <c r="G227" s="267"/>
      <c r="H227" s="268"/>
      <c r="I227" s="262"/>
      <c r="J227" s="269"/>
      <c r="K227" s="262"/>
      <c r="M227" s="263" t="s">
        <v>1433</v>
      </c>
      <c r="O227" s="251"/>
    </row>
    <row r="228" spans="1:80">
      <c r="A228" s="252">
        <v>61</v>
      </c>
      <c r="B228" s="253" t="s">
        <v>1478</v>
      </c>
      <c r="C228" s="254" t="s">
        <v>1479</v>
      </c>
      <c r="D228" s="255" t="s">
        <v>312</v>
      </c>
      <c r="E228" s="256">
        <v>6.98</v>
      </c>
      <c r="F228" s="256"/>
      <c r="G228" s="257">
        <f>E228*F228</f>
        <v>0</v>
      </c>
      <c r="H228" s="258">
        <v>0</v>
      </c>
      <c r="I228" s="259">
        <f>E228*H228</f>
        <v>0</v>
      </c>
      <c r="J228" s="258">
        <v>0</v>
      </c>
      <c r="K228" s="259">
        <f>E228*J228</f>
        <v>0</v>
      </c>
      <c r="O228" s="251">
        <v>2</v>
      </c>
      <c r="AA228" s="226">
        <v>1</v>
      </c>
      <c r="AB228" s="226">
        <v>7</v>
      </c>
      <c r="AC228" s="226">
        <v>7</v>
      </c>
      <c r="AZ228" s="226">
        <v>2</v>
      </c>
      <c r="BA228" s="226">
        <f>IF(AZ228=1,G228,0)</f>
        <v>0</v>
      </c>
      <c r="BB228" s="226">
        <f>IF(AZ228=2,G228,0)</f>
        <v>0</v>
      </c>
      <c r="BC228" s="226">
        <f>IF(AZ228=3,G228,0)</f>
        <v>0</v>
      </c>
      <c r="BD228" s="226">
        <f>IF(AZ228=4,G228,0)</f>
        <v>0</v>
      </c>
      <c r="BE228" s="226">
        <f>IF(AZ228=5,G228,0)</f>
        <v>0</v>
      </c>
      <c r="CA228" s="251">
        <v>1</v>
      </c>
      <c r="CB228" s="251">
        <v>7</v>
      </c>
    </row>
    <row r="229" spans="1:80">
      <c r="A229" s="260"/>
      <c r="B229" s="264"/>
      <c r="C229" s="322" t="s">
        <v>1480</v>
      </c>
      <c r="D229" s="323"/>
      <c r="E229" s="265">
        <v>6.98</v>
      </c>
      <c r="F229" s="266"/>
      <c r="G229" s="267"/>
      <c r="H229" s="268"/>
      <c r="I229" s="262"/>
      <c r="J229" s="269"/>
      <c r="K229" s="262"/>
      <c r="M229" s="263" t="s">
        <v>1480</v>
      </c>
      <c r="O229" s="251"/>
    </row>
    <row r="230" spans="1:80">
      <c r="A230" s="252">
        <v>62</v>
      </c>
      <c r="B230" s="253" t="s">
        <v>1481</v>
      </c>
      <c r="C230" s="254" t="s">
        <v>878</v>
      </c>
      <c r="D230" s="255" t="s">
        <v>110</v>
      </c>
      <c r="E230" s="256">
        <v>14.284800000000001</v>
      </c>
      <c r="F230" s="256"/>
      <c r="G230" s="257">
        <f>E230*F230</f>
        <v>0</v>
      </c>
      <c r="H230" s="258">
        <v>0</v>
      </c>
      <c r="I230" s="259">
        <f>E230*H230</f>
        <v>0</v>
      </c>
      <c r="J230" s="258">
        <v>0</v>
      </c>
      <c r="K230" s="259">
        <f>E230*J230</f>
        <v>0</v>
      </c>
      <c r="O230" s="251">
        <v>2</v>
      </c>
      <c r="AA230" s="226">
        <v>1</v>
      </c>
      <c r="AB230" s="226">
        <v>0</v>
      </c>
      <c r="AC230" s="226">
        <v>0</v>
      </c>
      <c r="AZ230" s="226">
        <v>2</v>
      </c>
      <c r="BA230" s="226">
        <f>IF(AZ230=1,G230,0)</f>
        <v>0</v>
      </c>
      <c r="BB230" s="226">
        <f>IF(AZ230=2,G230,0)</f>
        <v>0</v>
      </c>
      <c r="BC230" s="226">
        <f>IF(AZ230=3,G230,0)</f>
        <v>0</v>
      </c>
      <c r="BD230" s="226">
        <f>IF(AZ230=4,G230,0)</f>
        <v>0</v>
      </c>
      <c r="BE230" s="226">
        <f>IF(AZ230=5,G230,0)</f>
        <v>0</v>
      </c>
      <c r="CA230" s="251">
        <v>1</v>
      </c>
      <c r="CB230" s="251">
        <v>0</v>
      </c>
    </row>
    <row r="231" spans="1:80">
      <c r="A231" s="260"/>
      <c r="B231" s="261"/>
      <c r="C231" s="319" t="s">
        <v>1482</v>
      </c>
      <c r="D231" s="320"/>
      <c r="E231" s="320"/>
      <c r="F231" s="320"/>
      <c r="G231" s="321"/>
      <c r="I231" s="262"/>
      <c r="K231" s="262"/>
      <c r="L231" s="263" t="s">
        <v>1482</v>
      </c>
      <c r="O231" s="251">
        <v>3</v>
      </c>
    </row>
    <row r="232" spans="1:80">
      <c r="A232" s="260"/>
      <c r="B232" s="261"/>
      <c r="C232" s="319" t="s">
        <v>880</v>
      </c>
      <c r="D232" s="320"/>
      <c r="E232" s="320"/>
      <c r="F232" s="320"/>
      <c r="G232" s="321"/>
      <c r="I232" s="262"/>
      <c r="K232" s="262"/>
      <c r="L232" s="263" t="s">
        <v>880</v>
      </c>
      <c r="O232" s="251">
        <v>3</v>
      </c>
    </row>
    <row r="233" spans="1:80">
      <c r="A233" s="260"/>
      <c r="B233" s="261"/>
      <c r="C233" s="319"/>
      <c r="D233" s="320"/>
      <c r="E233" s="320"/>
      <c r="F233" s="320"/>
      <c r="G233" s="321"/>
      <c r="I233" s="262"/>
      <c r="K233" s="262"/>
      <c r="L233" s="263"/>
      <c r="O233" s="251">
        <v>3</v>
      </c>
    </row>
    <row r="234" spans="1:80">
      <c r="A234" s="260"/>
      <c r="B234" s="264"/>
      <c r="C234" s="322" t="s">
        <v>1483</v>
      </c>
      <c r="D234" s="323"/>
      <c r="E234" s="265">
        <v>14.284800000000001</v>
      </c>
      <c r="F234" s="266"/>
      <c r="G234" s="267"/>
      <c r="H234" s="268"/>
      <c r="I234" s="262"/>
      <c r="J234" s="269"/>
      <c r="K234" s="262"/>
      <c r="M234" s="263" t="s">
        <v>1483</v>
      </c>
      <c r="O234" s="251"/>
    </row>
    <row r="235" spans="1:80">
      <c r="A235" s="252">
        <v>63</v>
      </c>
      <c r="B235" s="253" t="s">
        <v>881</v>
      </c>
      <c r="C235" s="254" t="s">
        <v>882</v>
      </c>
      <c r="D235" s="255" t="s">
        <v>646</v>
      </c>
      <c r="E235" s="256">
        <v>3.5712000000000002</v>
      </c>
      <c r="F235" s="256"/>
      <c r="G235" s="257">
        <f>E235*F235</f>
        <v>0</v>
      </c>
      <c r="H235" s="258">
        <v>1E-3</v>
      </c>
      <c r="I235" s="259">
        <f>E235*H235</f>
        <v>3.5712000000000001E-3</v>
      </c>
      <c r="J235" s="258"/>
      <c r="K235" s="259">
        <f>E235*J235</f>
        <v>0</v>
      </c>
      <c r="O235" s="251">
        <v>2</v>
      </c>
      <c r="AA235" s="226">
        <v>3</v>
      </c>
      <c r="AB235" s="226">
        <v>7</v>
      </c>
      <c r="AC235" s="226">
        <v>24592160</v>
      </c>
      <c r="AZ235" s="226">
        <v>2</v>
      </c>
      <c r="BA235" s="226">
        <f>IF(AZ235=1,G235,0)</f>
        <v>0</v>
      </c>
      <c r="BB235" s="226">
        <f>IF(AZ235=2,G235,0)</f>
        <v>0</v>
      </c>
      <c r="BC235" s="226">
        <f>IF(AZ235=3,G235,0)</f>
        <v>0</v>
      </c>
      <c r="BD235" s="226">
        <f>IF(AZ235=4,G235,0)</f>
        <v>0</v>
      </c>
      <c r="BE235" s="226">
        <f>IF(AZ235=5,G235,0)</f>
        <v>0</v>
      </c>
      <c r="CA235" s="251">
        <v>3</v>
      </c>
      <c r="CB235" s="251">
        <v>7</v>
      </c>
    </row>
    <row r="236" spans="1:80" ht="33.75">
      <c r="A236" s="260"/>
      <c r="B236" s="261"/>
      <c r="C236" s="319" t="s">
        <v>1261</v>
      </c>
      <c r="D236" s="320"/>
      <c r="E236" s="320"/>
      <c r="F236" s="320"/>
      <c r="G236" s="321"/>
      <c r="I236" s="262"/>
      <c r="K236" s="262"/>
      <c r="L236" s="263" t="s">
        <v>1261</v>
      </c>
      <c r="O236" s="251">
        <v>3</v>
      </c>
    </row>
    <row r="237" spans="1:80">
      <c r="A237" s="260"/>
      <c r="B237" s="261"/>
      <c r="C237" s="319"/>
      <c r="D237" s="320"/>
      <c r="E237" s="320"/>
      <c r="F237" s="320"/>
      <c r="G237" s="321"/>
      <c r="I237" s="262"/>
      <c r="K237" s="262"/>
      <c r="L237" s="263"/>
      <c r="O237" s="251">
        <v>3</v>
      </c>
    </row>
    <row r="238" spans="1:80">
      <c r="A238" s="260"/>
      <c r="B238" s="261"/>
      <c r="C238" s="319" t="s">
        <v>884</v>
      </c>
      <c r="D238" s="320"/>
      <c r="E238" s="320"/>
      <c r="F238" s="320"/>
      <c r="G238" s="321"/>
      <c r="I238" s="262"/>
      <c r="K238" s="262"/>
      <c r="L238" s="263" t="s">
        <v>884</v>
      </c>
      <c r="O238" s="251">
        <v>3</v>
      </c>
    </row>
    <row r="239" spans="1:80">
      <c r="A239" s="260"/>
      <c r="B239" s="261"/>
      <c r="C239" s="319" t="s">
        <v>885</v>
      </c>
      <c r="D239" s="320"/>
      <c r="E239" s="320"/>
      <c r="F239" s="320"/>
      <c r="G239" s="321"/>
      <c r="I239" s="262"/>
      <c r="K239" s="262"/>
      <c r="L239" s="263" t="s">
        <v>885</v>
      </c>
      <c r="O239" s="251">
        <v>3</v>
      </c>
    </row>
    <row r="240" spans="1:80">
      <c r="A240" s="260"/>
      <c r="B240" s="261"/>
      <c r="C240" s="319"/>
      <c r="D240" s="320"/>
      <c r="E240" s="320"/>
      <c r="F240" s="320"/>
      <c r="G240" s="321"/>
      <c r="I240" s="262"/>
      <c r="K240" s="262"/>
      <c r="L240" s="263"/>
      <c r="O240" s="251">
        <v>3</v>
      </c>
    </row>
    <row r="241" spans="1:80">
      <c r="A241" s="260"/>
      <c r="B241" s="261"/>
      <c r="C241" s="319" t="s">
        <v>886</v>
      </c>
      <c r="D241" s="320"/>
      <c r="E241" s="320"/>
      <c r="F241" s="320"/>
      <c r="G241" s="321"/>
      <c r="I241" s="262"/>
      <c r="K241" s="262"/>
      <c r="L241" s="263" t="s">
        <v>886</v>
      </c>
      <c r="O241" s="251">
        <v>3</v>
      </c>
    </row>
    <row r="242" spans="1:80">
      <c r="A242" s="260"/>
      <c r="B242" s="264"/>
      <c r="C242" s="322" t="s">
        <v>1484</v>
      </c>
      <c r="D242" s="323"/>
      <c r="E242" s="265">
        <v>3.5712000000000002</v>
      </c>
      <c r="F242" s="266"/>
      <c r="G242" s="267"/>
      <c r="H242" s="268"/>
      <c r="I242" s="262"/>
      <c r="J242" s="269"/>
      <c r="K242" s="262"/>
      <c r="M242" s="263" t="s">
        <v>1484</v>
      </c>
      <c r="O242" s="251"/>
    </row>
    <row r="243" spans="1:80">
      <c r="A243" s="252">
        <v>64</v>
      </c>
      <c r="B243" s="253" t="s">
        <v>1485</v>
      </c>
      <c r="C243" s="254" t="s">
        <v>1486</v>
      </c>
      <c r="D243" s="255" t="s">
        <v>110</v>
      </c>
      <c r="E243" s="256">
        <v>14.284800000000001</v>
      </c>
      <c r="F243" s="256"/>
      <c r="G243" s="257">
        <f>E243*F243</f>
        <v>0</v>
      </c>
      <c r="H243" s="258">
        <v>0</v>
      </c>
      <c r="I243" s="259">
        <f>E243*H243</f>
        <v>0</v>
      </c>
      <c r="J243" s="258">
        <v>0</v>
      </c>
      <c r="K243" s="259">
        <f>E243*J243</f>
        <v>0</v>
      </c>
      <c r="O243" s="251">
        <v>2</v>
      </c>
      <c r="AA243" s="226">
        <v>1</v>
      </c>
      <c r="AB243" s="226">
        <v>0</v>
      </c>
      <c r="AC243" s="226">
        <v>0</v>
      </c>
      <c r="AZ243" s="226">
        <v>2</v>
      </c>
      <c r="BA243" s="226">
        <f>IF(AZ243=1,G243,0)</f>
        <v>0</v>
      </c>
      <c r="BB243" s="226">
        <f>IF(AZ243=2,G243,0)</f>
        <v>0</v>
      </c>
      <c r="BC243" s="226">
        <f>IF(AZ243=3,G243,0)</f>
        <v>0</v>
      </c>
      <c r="BD243" s="226">
        <f>IF(AZ243=4,G243,0)</f>
        <v>0</v>
      </c>
      <c r="BE243" s="226">
        <f>IF(AZ243=5,G243,0)</f>
        <v>0</v>
      </c>
      <c r="CA243" s="251">
        <v>1</v>
      </c>
      <c r="CB243" s="251">
        <v>0</v>
      </c>
    </row>
    <row r="244" spans="1:80">
      <c r="A244" s="260"/>
      <c r="B244" s="264"/>
      <c r="C244" s="322" t="s">
        <v>1483</v>
      </c>
      <c r="D244" s="323"/>
      <c r="E244" s="265">
        <v>14.284800000000001</v>
      </c>
      <c r="F244" s="266"/>
      <c r="G244" s="267"/>
      <c r="H244" s="268"/>
      <c r="I244" s="262"/>
      <c r="J244" s="269"/>
      <c r="K244" s="262"/>
      <c r="M244" s="263" t="s">
        <v>1483</v>
      </c>
      <c r="O244" s="251"/>
    </row>
    <row r="245" spans="1:80" ht="22.5">
      <c r="A245" s="252">
        <v>65</v>
      </c>
      <c r="B245" s="253" t="s">
        <v>1487</v>
      </c>
      <c r="C245" s="254" t="s">
        <v>1488</v>
      </c>
      <c r="D245" s="255" t="s">
        <v>646</v>
      </c>
      <c r="E245" s="256">
        <v>1.4285000000000001</v>
      </c>
      <c r="F245" s="256"/>
      <c r="G245" s="257">
        <f>E245*F245</f>
        <v>0</v>
      </c>
      <c r="H245" s="258">
        <v>1E-3</v>
      </c>
      <c r="I245" s="259">
        <f>E245*H245</f>
        <v>1.4285000000000001E-3</v>
      </c>
      <c r="J245" s="258"/>
      <c r="K245" s="259">
        <f>E245*J245</f>
        <v>0</v>
      </c>
      <c r="O245" s="251">
        <v>2</v>
      </c>
      <c r="AA245" s="226">
        <v>3</v>
      </c>
      <c r="AB245" s="226">
        <v>7</v>
      </c>
      <c r="AC245" s="226">
        <v>58581330</v>
      </c>
      <c r="AZ245" s="226">
        <v>2</v>
      </c>
      <c r="BA245" s="226">
        <f>IF(AZ245=1,G245,0)</f>
        <v>0</v>
      </c>
      <c r="BB245" s="226">
        <f>IF(AZ245=2,G245,0)</f>
        <v>0</v>
      </c>
      <c r="BC245" s="226">
        <f>IF(AZ245=3,G245,0)</f>
        <v>0</v>
      </c>
      <c r="BD245" s="226">
        <f>IF(AZ245=4,G245,0)</f>
        <v>0</v>
      </c>
      <c r="BE245" s="226">
        <f>IF(AZ245=5,G245,0)</f>
        <v>0</v>
      </c>
      <c r="CA245" s="251">
        <v>3</v>
      </c>
      <c r="CB245" s="251">
        <v>7</v>
      </c>
    </row>
    <row r="246" spans="1:80">
      <c r="A246" s="260"/>
      <c r="B246" s="261"/>
      <c r="C246" s="319" t="s">
        <v>1489</v>
      </c>
      <c r="D246" s="320"/>
      <c r="E246" s="320"/>
      <c r="F246" s="320"/>
      <c r="G246" s="321"/>
      <c r="I246" s="262"/>
      <c r="K246" s="262"/>
      <c r="L246" s="263" t="s">
        <v>1489</v>
      </c>
      <c r="O246" s="251">
        <v>3</v>
      </c>
    </row>
    <row r="247" spans="1:80">
      <c r="A247" s="260"/>
      <c r="B247" s="261"/>
      <c r="C247" s="319" t="s">
        <v>1490</v>
      </c>
      <c r="D247" s="320"/>
      <c r="E247" s="320"/>
      <c r="F247" s="320"/>
      <c r="G247" s="321"/>
      <c r="I247" s="262"/>
      <c r="K247" s="262"/>
      <c r="L247" s="263" t="s">
        <v>1490</v>
      </c>
      <c r="O247" s="251">
        <v>3</v>
      </c>
    </row>
    <row r="248" spans="1:80">
      <c r="A248" s="260"/>
      <c r="B248" s="264"/>
      <c r="C248" s="322" t="s">
        <v>1491</v>
      </c>
      <c r="D248" s="323"/>
      <c r="E248" s="265">
        <v>1.4285000000000001</v>
      </c>
      <c r="F248" s="266"/>
      <c r="G248" s="267"/>
      <c r="H248" s="268"/>
      <c r="I248" s="262"/>
      <c r="J248" s="269"/>
      <c r="K248" s="262"/>
      <c r="M248" s="263" t="s">
        <v>1491</v>
      </c>
      <c r="O248" s="251"/>
    </row>
    <row r="249" spans="1:80">
      <c r="A249" s="252">
        <v>66</v>
      </c>
      <c r="B249" s="253" t="s">
        <v>1492</v>
      </c>
      <c r="C249" s="254" t="s">
        <v>1493</v>
      </c>
      <c r="D249" s="255" t="s">
        <v>110</v>
      </c>
      <c r="E249" s="256">
        <v>14.284800000000001</v>
      </c>
      <c r="F249" s="256"/>
      <c r="G249" s="257">
        <f>E249*F249</f>
        <v>0</v>
      </c>
      <c r="H249" s="258">
        <v>0</v>
      </c>
      <c r="I249" s="259">
        <f>E249*H249</f>
        <v>0</v>
      </c>
      <c r="J249" s="258">
        <v>0</v>
      </c>
      <c r="K249" s="259">
        <f>E249*J249</f>
        <v>0</v>
      </c>
      <c r="O249" s="251">
        <v>2</v>
      </c>
      <c r="AA249" s="226">
        <v>1</v>
      </c>
      <c r="AB249" s="226">
        <v>7</v>
      </c>
      <c r="AC249" s="226">
        <v>7</v>
      </c>
      <c r="AZ249" s="226">
        <v>2</v>
      </c>
      <c r="BA249" s="226">
        <f>IF(AZ249=1,G249,0)</f>
        <v>0</v>
      </c>
      <c r="BB249" s="226">
        <f>IF(AZ249=2,G249,0)</f>
        <v>0</v>
      </c>
      <c r="BC249" s="226">
        <f>IF(AZ249=3,G249,0)</f>
        <v>0</v>
      </c>
      <c r="BD249" s="226">
        <f>IF(AZ249=4,G249,0)</f>
        <v>0</v>
      </c>
      <c r="BE249" s="226">
        <f>IF(AZ249=5,G249,0)</f>
        <v>0</v>
      </c>
      <c r="CA249" s="251">
        <v>1</v>
      </c>
      <c r="CB249" s="251">
        <v>7</v>
      </c>
    </row>
    <row r="250" spans="1:80">
      <c r="A250" s="260"/>
      <c r="B250" s="264"/>
      <c r="C250" s="322" t="s">
        <v>1483</v>
      </c>
      <c r="D250" s="323"/>
      <c r="E250" s="265">
        <v>14.284800000000001</v>
      </c>
      <c r="F250" s="266"/>
      <c r="G250" s="267"/>
      <c r="H250" s="268"/>
      <c r="I250" s="262"/>
      <c r="J250" s="269"/>
      <c r="K250" s="262"/>
      <c r="M250" s="263" t="s">
        <v>1483</v>
      </c>
      <c r="O250" s="251"/>
    </row>
    <row r="251" spans="1:80" ht="22.5">
      <c r="A251" s="252">
        <v>67</v>
      </c>
      <c r="B251" s="253" t="s">
        <v>1494</v>
      </c>
      <c r="C251" s="254" t="s">
        <v>1495</v>
      </c>
      <c r="D251" s="255" t="s">
        <v>312</v>
      </c>
      <c r="E251" s="256">
        <v>14.284800000000001</v>
      </c>
      <c r="F251" s="256"/>
      <c r="G251" s="257">
        <f>E251*F251</f>
        <v>0</v>
      </c>
      <c r="H251" s="258">
        <v>5.0000000000000002E-5</v>
      </c>
      <c r="I251" s="259">
        <f>E251*H251</f>
        <v>7.142400000000001E-4</v>
      </c>
      <c r="J251" s="258">
        <v>0</v>
      </c>
      <c r="K251" s="259">
        <f>E251*J251</f>
        <v>0</v>
      </c>
      <c r="O251" s="251">
        <v>2</v>
      </c>
      <c r="AA251" s="226">
        <v>1</v>
      </c>
      <c r="AB251" s="226">
        <v>7</v>
      </c>
      <c r="AC251" s="226">
        <v>7</v>
      </c>
      <c r="AZ251" s="226">
        <v>2</v>
      </c>
      <c r="BA251" s="226">
        <f>IF(AZ251=1,G251,0)</f>
        <v>0</v>
      </c>
      <c r="BB251" s="226">
        <f>IF(AZ251=2,G251,0)</f>
        <v>0</v>
      </c>
      <c r="BC251" s="226">
        <f>IF(AZ251=3,G251,0)</f>
        <v>0</v>
      </c>
      <c r="BD251" s="226">
        <f>IF(AZ251=4,G251,0)</f>
        <v>0</v>
      </c>
      <c r="BE251" s="226">
        <f>IF(AZ251=5,G251,0)</f>
        <v>0</v>
      </c>
      <c r="CA251" s="251">
        <v>1</v>
      </c>
      <c r="CB251" s="251">
        <v>7</v>
      </c>
    </row>
    <row r="252" spans="1:80">
      <c r="A252" s="260"/>
      <c r="B252" s="264"/>
      <c r="C252" s="322" t="s">
        <v>1483</v>
      </c>
      <c r="D252" s="323"/>
      <c r="E252" s="265">
        <v>14.284800000000001</v>
      </c>
      <c r="F252" s="266"/>
      <c r="G252" s="267"/>
      <c r="H252" s="268"/>
      <c r="I252" s="262"/>
      <c r="J252" s="269"/>
      <c r="K252" s="262"/>
      <c r="M252" s="263" t="s">
        <v>1483</v>
      </c>
      <c r="O252" s="251"/>
    </row>
    <row r="253" spans="1:80" ht="22.5">
      <c r="A253" s="252">
        <v>68</v>
      </c>
      <c r="B253" s="253" t="s">
        <v>1496</v>
      </c>
      <c r="C253" s="254" t="s">
        <v>1497</v>
      </c>
      <c r="D253" s="255" t="s">
        <v>110</v>
      </c>
      <c r="E253" s="256">
        <v>14.284800000000001</v>
      </c>
      <c r="F253" s="256"/>
      <c r="G253" s="257">
        <f>E253*F253</f>
        <v>0</v>
      </c>
      <c r="H253" s="258">
        <v>3.1199999999999999E-3</v>
      </c>
      <c r="I253" s="259">
        <f>E253*H253</f>
        <v>4.4568575999999999E-2</v>
      </c>
      <c r="J253" s="258"/>
      <c r="K253" s="259">
        <f>E253*J253</f>
        <v>0</v>
      </c>
      <c r="O253" s="251">
        <v>2</v>
      </c>
      <c r="AA253" s="226">
        <v>3</v>
      </c>
      <c r="AB253" s="226">
        <v>7</v>
      </c>
      <c r="AC253" s="226">
        <v>28412285</v>
      </c>
      <c r="AZ253" s="226">
        <v>2</v>
      </c>
      <c r="BA253" s="226">
        <f>IF(AZ253=1,G253,0)</f>
        <v>0</v>
      </c>
      <c r="BB253" s="226">
        <f>IF(AZ253=2,G253,0)</f>
        <v>0</v>
      </c>
      <c r="BC253" s="226">
        <f>IF(AZ253=3,G253,0)</f>
        <v>0</v>
      </c>
      <c r="BD253" s="226">
        <f>IF(AZ253=4,G253,0)</f>
        <v>0</v>
      </c>
      <c r="BE253" s="226">
        <f>IF(AZ253=5,G253,0)</f>
        <v>0</v>
      </c>
      <c r="CA253" s="251">
        <v>3</v>
      </c>
      <c r="CB253" s="251">
        <v>7</v>
      </c>
    </row>
    <row r="254" spans="1:80">
      <c r="A254" s="260"/>
      <c r="B254" s="261"/>
      <c r="C254" s="319" t="s">
        <v>336</v>
      </c>
      <c r="D254" s="320"/>
      <c r="E254" s="320"/>
      <c r="F254" s="320"/>
      <c r="G254" s="321"/>
      <c r="I254" s="262"/>
      <c r="K254" s="262"/>
      <c r="L254" s="263" t="s">
        <v>336</v>
      </c>
      <c r="O254" s="251">
        <v>3</v>
      </c>
    </row>
    <row r="255" spans="1:80">
      <c r="A255" s="260"/>
      <c r="B255" s="261"/>
      <c r="C255" s="319"/>
      <c r="D255" s="320"/>
      <c r="E255" s="320"/>
      <c r="F255" s="320"/>
      <c r="G255" s="321"/>
      <c r="I255" s="262"/>
      <c r="K255" s="262"/>
      <c r="L255" s="263"/>
      <c r="O255" s="251">
        <v>3</v>
      </c>
    </row>
    <row r="256" spans="1:80">
      <c r="A256" s="260"/>
      <c r="B256" s="261"/>
      <c r="C256" s="319" t="s">
        <v>1498</v>
      </c>
      <c r="D256" s="320"/>
      <c r="E256" s="320"/>
      <c r="F256" s="320"/>
      <c r="G256" s="321"/>
      <c r="I256" s="262"/>
      <c r="K256" s="262"/>
      <c r="L256" s="263" t="s">
        <v>1498</v>
      </c>
      <c r="O256" s="251">
        <v>3</v>
      </c>
    </row>
    <row r="257" spans="1:80">
      <c r="A257" s="260"/>
      <c r="B257" s="264"/>
      <c r="C257" s="322" t="s">
        <v>1499</v>
      </c>
      <c r="D257" s="323"/>
      <c r="E257" s="265">
        <v>14.284800000000001</v>
      </c>
      <c r="F257" s="266"/>
      <c r="G257" s="267"/>
      <c r="H257" s="268"/>
      <c r="I257" s="262"/>
      <c r="J257" s="269"/>
      <c r="K257" s="262"/>
      <c r="M257" s="263" t="s">
        <v>1499</v>
      </c>
      <c r="O257" s="251"/>
    </row>
    <row r="258" spans="1:80" ht="22.5">
      <c r="A258" s="252">
        <v>69</v>
      </c>
      <c r="B258" s="253" t="s">
        <v>1500</v>
      </c>
      <c r="C258" s="254" t="s">
        <v>1501</v>
      </c>
      <c r="D258" s="255" t="s">
        <v>312</v>
      </c>
      <c r="E258" s="256">
        <v>13.06</v>
      </c>
      <c r="F258" s="256"/>
      <c r="G258" s="257">
        <f>E258*F258</f>
        <v>0</v>
      </c>
      <c r="H258" s="258">
        <v>2.0000000000000002E-5</v>
      </c>
      <c r="I258" s="259">
        <f>E258*H258</f>
        <v>2.6120000000000001E-4</v>
      </c>
      <c r="J258" s="258">
        <v>0</v>
      </c>
      <c r="K258" s="259">
        <f>E258*J258</f>
        <v>0</v>
      </c>
      <c r="O258" s="251">
        <v>2</v>
      </c>
      <c r="AA258" s="226">
        <v>1</v>
      </c>
      <c r="AB258" s="226">
        <v>7</v>
      </c>
      <c r="AC258" s="226">
        <v>7</v>
      </c>
      <c r="AZ258" s="226">
        <v>2</v>
      </c>
      <c r="BA258" s="226">
        <f>IF(AZ258=1,G258,0)</f>
        <v>0</v>
      </c>
      <c r="BB258" s="226">
        <f>IF(AZ258=2,G258,0)</f>
        <v>0</v>
      </c>
      <c r="BC258" s="226">
        <f>IF(AZ258=3,G258,0)</f>
        <v>0</v>
      </c>
      <c r="BD258" s="226">
        <f>IF(AZ258=4,G258,0)</f>
        <v>0</v>
      </c>
      <c r="BE258" s="226">
        <f>IF(AZ258=5,G258,0)</f>
        <v>0</v>
      </c>
      <c r="CA258" s="251">
        <v>1</v>
      </c>
      <c r="CB258" s="251">
        <v>7</v>
      </c>
    </row>
    <row r="259" spans="1:80">
      <c r="A259" s="260"/>
      <c r="B259" s="264"/>
      <c r="C259" s="322" t="s">
        <v>1502</v>
      </c>
      <c r="D259" s="323"/>
      <c r="E259" s="265">
        <v>11.16</v>
      </c>
      <c r="F259" s="266"/>
      <c r="G259" s="267"/>
      <c r="H259" s="268"/>
      <c r="I259" s="262"/>
      <c r="J259" s="269"/>
      <c r="K259" s="262"/>
      <c r="M259" s="263" t="s">
        <v>1502</v>
      </c>
      <c r="O259" s="251"/>
    </row>
    <row r="260" spans="1:80">
      <c r="A260" s="260"/>
      <c r="B260" s="264"/>
      <c r="C260" s="322" t="s">
        <v>1503</v>
      </c>
      <c r="D260" s="323"/>
      <c r="E260" s="265">
        <v>1.9</v>
      </c>
      <c r="F260" s="266"/>
      <c r="G260" s="267"/>
      <c r="H260" s="268"/>
      <c r="I260" s="262"/>
      <c r="J260" s="269"/>
      <c r="K260" s="262"/>
      <c r="M260" s="263" t="s">
        <v>1503</v>
      </c>
      <c r="O260" s="251"/>
    </row>
    <row r="261" spans="1:80">
      <c r="A261" s="252">
        <v>70</v>
      </c>
      <c r="B261" s="253" t="s">
        <v>1504</v>
      </c>
      <c r="C261" s="254" t="s">
        <v>1505</v>
      </c>
      <c r="D261" s="255" t="s">
        <v>312</v>
      </c>
      <c r="E261" s="256">
        <v>10.24</v>
      </c>
      <c r="F261" s="256"/>
      <c r="G261" s="257">
        <f>E261*F261</f>
        <v>0</v>
      </c>
      <c r="H261" s="258">
        <v>0</v>
      </c>
      <c r="I261" s="259">
        <f>E261*H261</f>
        <v>0</v>
      </c>
      <c r="J261" s="258">
        <v>0</v>
      </c>
      <c r="K261" s="259">
        <f>E261*J261</f>
        <v>0</v>
      </c>
      <c r="O261" s="251">
        <v>2</v>
      </c>
      <c r="AA261" s="226">
        <v>1</v>
      </c>
      <c r="AB261" s="226">
        <v>0</v>
      </c>
      <c r="AC261" s="226">
        <v>0</v>
      </c>
      <c r="AZ261" s="226">
        <v>2</v>
      </c>
      <c r="BA261" s="226">
        <f>IF(AZ261=1,G261,0)</f>
        <v>0</v>
      </c>
      <c r="BB261" s="226">
        <f>IF(AZ261=2,G261,0)</f>
        <v>0</v>
      </c>
      <c r="BC261" s="226">
        <f>IF(AZ261=3,G261,0)</f>
        <v>0</v>
      </c>
      <c r="BD261" s="226">
        <f>IF(AZ261=4,G261,0)</f>
        <v>0</v>
      </c>
      <c r="BE261" s="226">
        <f>IF(AZ261=5,G261,0)</f>
        <v>0</v>
      </c>
      <c r="CA261" s="251">
        <v>1</v>
      </c>
      <c r="CB261" s="251">
        <v>0</v>
      </c>
    </row>
    <row r="262" spans="1:80">
      <c r="A262" s="260"/>
      <c r="B262" s="264"/>
      <c r="C262" s="322" t="s">
        <v>1506</v>
      </c>
      <c r="D262" s="323"/>
      <c r="E262" s="265">
        <v>10.24</v>
      </c>
      <c r="F262" s="266"/>
      <c r="G262" s="267"/>
      <c r="H262" s="268"/>
      <c r="I262" s="262"/>
      <c r="J262" s="269"/>
      <c r="K262" s="262"/>
      <c r="M262" s="263" t="s">
        <v>1506</v>
      </c>
      <c r="O262" s="251"/>
    </row>
    <row r="263" spans="1:80" ht="22.5">
      <c r="A263" s="252">
        <v>71</v>
      </c>
      <c r="B263" s="253" t="s">
        <v>1507</v>
      </c>
      <c r="C263" s="254" t="s">
        <v>1508</v>
      </c>
      <c r="D263" s="255" t="s">
        <v>312</v>
      </c>
      <c r="E263" s="256">
        <v>5.12</v>
      </c>
      <c r="F263" s="256"/>
      <c r="G263" s="257">
        <f>E263*F263</f>
        <v>0</v>
      </c>
      <c r="H263" s="258">
        <v>7.3999999999999999E-4</v>
      </c>
      <c r="I263" s="259">
        <f>E263*H263</f>
        <v>3.7888000000000002E-3</v>
      </c>
      <c r="J263" s="258">
        <v>0</v>
      </c>
      <c r="K263" s="259">
        <f>E263*J263</f>
        <v>0</v>
      </c>
      <c r="O263" s="251">
        <v>2</v>
      </c>
      <c r="AA263" s="226">
        <v>1</v>
      </c>
      <c r="AB263" s="226">
        <v>7</v>
      </c>
      <c r="AC263" s="226">
        <v>7</v>
      </c>
      <c r="AZ263" s="226">
        <v>2</v>
      </c>
      <c r="BA263" s="226">
        <f>IF(AZ263=1,G263,0)</f>
        <v>0</v>
      </c>
      <c r="BB263" s="226">
        <f>IF(AZ263=2,G263,0)</f>
        <v>0</v>
      </c>
      <c r="BC263" s="226">
        <f>IF(AZ263=3,G263,0)</f>
        <v>0</v>
      </c>
      <c r="BD263" s="226">
        <f>IF(AZ263=4,G263,0)</f>
        <v>0</v>
      </c>
      <c r="BE263" s="226">
        <f>IF(AZ263=5,G263,0)</f>
        <v>0</v>
      </c>
      <c r="CA263" s="251">
        <v>1</v>
      </c>
      <c r="CB263" s="251">
        <v>7</v>
      </c>
    </row>
    <row r="264" spans="1:80">
      <c r="A264" s="260"/>
      <c r="B264" s="264"/>
      <c r="C264" s="322" t="s">
        <v>1509</v>
      </c>
      <c r="D264" s="323"/>
      <c r="E264" s="265">
        <v>5.12</v>
      </c>
      <c r="F264" s="266"/>
      <c r="G264" s="267"/>
      <c r="H264" s="268"/>
      <c r="I264" s="262"/>
      <c r="J264" s="269"/>
      <c r="K264" s="262"/>
      <c r="M264" s="263" t="s">
        <v>1509</v>
      </c>
      <c r="O264" s="251"/>
    </row>
    <row r="265" spans="1:80">
      <c r="A265" s="252">
        <v>72</v>
      </c>
      <c r="B265" s="253" t="s">
        <v>1510</v>
      </c>
      <c r="C265" s="254" t="s">
        <v>1511</v>
      </c>
      <c r="D265" s="255" t="s">
        <v>12</v>
      </c>
      <c r="E265" s="256">
        <f>SUM(G225:G264)/100</f>
        <v>0</v>
      </c>
      <c r="F265" s="256"/>
      <c r="G265" s="257">
        <f>E265*F265</f>
        <v>0</v>
      </c>
      <c r="H265" s="258">
        <v>0</v>
      </c>
      <c r="I265" s="259">
        <f>E265*H265</f>
        <v>0</v>
      </c>
      <c r="J265" s="258"/>
      <c r="K265" s="259">
        <f>E265*J265</f>
        <v>0</v>
      </c>
      <c r="O265" s="251">
        <v>2</v>
      </c>
      <c r="AA265" s="226">
        <v>7</v>
      </c>
      <c r="AB265" s="226">
        <v>1002</v>
      </c>
      <c r="AC265" s="226">
        <v>5</v>
      </c>
      <c r="AZ265" s="226">
        <v>2</v>
      </c>
      <c r="BA265" s="226">
        <f>IF(AZ265=1,G265,0)</f>
        <v>0</v>
      </c>
      <c r="BB265" s="226">
        <f>IF(AZ265=2,G265,0)</f>
        <v>0</v>
      </c>
      <c r="BC265" s="226">
        <f>IF(AZ265=3,G265,0)</f>
        <v>0</v>
      </c>
      <c r="BD265" s="226">
        <f>IF(AZ265=4,G265,0)</f>
        <v>0</v>
      </c>
      <c r="BE265" s="226">
        <f>IF(AZ265=5,G265,0)</f>
        <v>0</v>
      </c>
      <c r="CA265" s="251">
        <v>7</v>
      </c>
      <c r="CB265" s="251">
        <v>1002</v>
      </c>
    </row>
    <row r="266" spans="1:80">
      <c r="A266" s="270"/>
      <c r="B266" s="271" t="s">
        <v>100</v>
      </c>
      <c r="C266" s="272" t="s">
        <v>1475</v>
      </c>
      <c r="D266" s="273"/>
      <c r="E266" s="274"/>
      <c r="F266" s="275"/>
      <c r="G266" s="276">
        <f>SUM(G225:G265)</f>
        <v>0</v>
      </c>
      <c r="H266" s="277"/>
      <c r="I266" s="278">
        <f>SUM(I225:I265)</f>
        <v>5.4332516000000004E-2</v>
      </c>
      <c r="J266" s="277"/>
      <c r="K266" s="278">
        <f>SUM(K225:K265)</f>
        <v>-7.3987999999999996E-3</v>
      </c>
      <c r="O266" s="251">
        <v>4</v>
      </c>
      <c r="BA266" s="279">
        <f>SUM(BA225:BA265)</f>
        <v>0</v>
      </c>
      <c r="BB266" s="279">
        <f>SUM(BB225:BB265)</f>
        <v>0</v>
      </c>
      <c r="BC266" s="279">
        <f>SUM(BC225:BC265)</f>
        <v>0</v>
      </c>
      <c r="BD266" s="279">
        <f>SUM(BD225:BD265)</f>
        <v>0</v>
      </c>
      <c r="BE266" s="279">
        <f>SUM(BE225:BE265)</f>
        <v>0</v>
      </c>
    </row>
    <row r="267" spans="1:80">
      <c r="A267" s="241" t="s">
        <v>96</v>
      </c>
      <c r="B267" s="242" t="s">
        <v>896</v>
      </c>
      <c r="C267" s="243" t="s">
        <v>897</v>
      </c>
      <c r="D267" s="244"/>
      <c r="E267" s="245"/>
      <c r="F267" s="245"/>
      <c r="G267" s="246"/>
      <c r="H267" s="247"/>
      <c r="I267" s="248"/>
      <c r="J267" s="249"/>
      <c r="K267" s="250"/>
      <c r="O267" s="251">
        <v>1</v>
      </c>
    </row>
    <row r="268" spans="1:80" ht="22.5">
      <c r="A268" s="252">
        <v>73</v>
      </c>
      <c r="B268" s="253" t="s">
        <v>899</v>
      </c>
      <c r="C268" s="254" t="s">
        <v>900</v>
      </c>
      <c r="D268" s="255" t="s">
        <v>110</v>
      </c>
      <c r="E268" s="256">
        <v>39.8658</v>
      </c>
      <c r="F268" s="256"/>
      <c r="G268" s="257">
        <f>E268*F268</f>
        <v>0</v>
      </c>
      <c r="H268" s="258">
        <v>3.1E-4</v>
      </c>
      <c r="I268" s="259">
        <f>E268*H268</f>
        <v>1.2358398E-2</v>
      </c>
      <c r="J268" s="258">
        <v>0</v>
      </c>
      <c r="K268" s="259">
        <f>E268*J268</f>
        <v>0</v>
      </c>
      <c r="O268" s="251">
        <v>2</v>
      </c>
      <c r="AA268" s="226">
        <v>1</v>
      </c>
      <c r="AB268" s="226">
        <v>0</v>
      </c>
      <c r="AC268" s="226">
        <v>0</v>
      </c>
      <c r="AZ268" s="226">
        <v>2</v>
      </c>
      <c r="BA268" s="226">
        <f>IF(AZ268=1,G268,0)</f>
        <v>0</v>
      </c>
      <c r="BB268" s="226">
        <f>IF(AZ268=2,G268,0)</f>
        <v>0</v>
      </c>
      <c r="BC268" s="226">
        <f>IF(AZ268=3,G268,0)</f>
        <v>0</v>
      </c>
      <c r="BD268" s="226">
        <f>IF(AZ268=4,G268,0)</f>
        <v>0</v>
      </c>
      <c r="BE268" s="226">
        <f>IF(AZ268=5,G268,0)</f>
        <v>0</v>
      </c>
      <c r="CA268" s="251">
        <v>1</v>
      </c>
      <c r="CB268" s="251">
        <v>0</v>
      </c>
    </row>
    <row r="269" spans="1:80">
      <c r="A269" s="260"/>
      <c r="B269" s="264"/>
      <c r="C269" s="324" t="s">
        <v>803</v>
      </c>
      <c r="D269" s="323"/>
      <c r="E269" s="290">
        <v>0</v>
      </c>
      <c r="F269" s="266"/>
      <c r="G269" s="267"/>
      <c r="H269" s="268"/>
      <c r="I269" s="262"/>
      <c r="J269" s="269"/>
      <c r="K269" s="262"/>
      <c r="M269" s="263" t="s">
        <v>803</v>
      </c>
      <c r="O269" s="251"/>
    </row>
    <row r="270" spans="1:80">
      <c r="A270" s="260"/>
      <c r="B270" s="264"/>
      <c r="C270" s="324" t="s">
        <v>1512</v>
      </c>
      <c r="D270" s="323"/>
      <c r="E270" s="290">
        <v>0.57499999999999996</v>
      </c>
      <c r="F270" s="266"/>
      <c r="G270" s="267"/>
      <c r="H270" s="268"/>
      <c r="I270" s="262"/>
      <c r="J270" s="269"/>
      <c r="K270" s="262"/>
      <c r="M270" s="263" t="s">
        <v>1512</v>
      </c>
      <c r="O270" s="251"/>
    </row>
    <row r="271" spans="1:80">
      <c r="A271" s="260"/>
      <c r="B271" s="264"/>
      <c r="C271" s="324" t="s">
        <v>804</v>
      </c>
      <c r="D271" s="323"/>
      <c r="E271" s="290">
        <v>0.57499999999999996</v>
      </c>
      <c r="F271" s="266"/>
      <c r="G271" s="267"/>
      <c r="H271" s="268"/>
      <c r="I271" s="262"/>
      <c r="J271" s="269"/>
      <c r="K271" s="262"/>
      <c r="M271" s="263" t="s">
        <v>804</v>
      </c>
      <c r="O271" s="251"/>
    </row>
    <row r="272" spans="1:80">
      <c r="A272" s="260"/>
      <c r="B272" s="264"/>
      <c r="C272" s="322" t="s">
        <v>1513</v>
      </c>
      <c r="D272" s="323"/>
      <c r="E272" s="265">
        <v>39.8658</v>
      </c>
      <c r="F272" s="266"/>
      <c r="G272" s="267"/>
      <c r="H272" s="268"/>
      <c r="I272" s="262"/>
      <c r="J272" s="269"/>
      <c r="K272" s="262"/>
      <c r="M272" s="263" t="s">
        <v>1513</v>
      </c>
      <c r="O272" s="251"/>
    </row>
    <row r="273" spans="1:80">
      <c r="A273" s="252">
        <v>74</v>
      </c>
      <c r="B273" s="253" t="s">
        <v>903</v>
      </c>
      <c r="C273" s="254" t="s">
        <v>904</v>
      </c>
      <c r="D273" s="255" t="s">
        <v>110</v>
      </c>
      <c r="E273" s="256">
        <v>39.8658</v>
      </c>
      <c r="F273" s="256"/>
      <c r="G273" s="257">
        <f>E273*F273</f>
        <v>0</v>
      </c>
      <c r="H273" s="258">
        <v>1.2999999999999999E-4</v>
      </c>
      <c r="I273" s="259">
        <f>E273*H273</f>
        <v>5.1825539999999998E-3</v>
      </c>
      <c r="J273" s="258">
        <v>0</v>
      </c>
      <c r="K273" s="259">
        <f>E273*J273</f>
        <v>0</v>
      </c>
      <c r="O273" s="251">
        <v>2</v>
      </c>
      <c r="AA273" s="226">
        <v>1</v>
      </c>
      <c r="AB273" s="226">
        <v>7</v>
      </c>
      <c r="AC273" s="226">
        <v>7</v>
      </c>
      <c r="AZ273" s="226">
        <v>2</v>
      </c>
      <c r="BA273" s="226">
        <f>IF(AZ273=1,G273,0)</f>
        <v>0</v>
      </c>
      <c r="BB273" s="226">
        <f>IF(AZ273=2,G273,0)</f>
        <v>0</v>
      </c>
      <c r="BC273" s="226">
        <f>IF(AZ273=3,G273,0)</f>
        <v>0</v>
      </c>
      <c r="BD273" s="226">
        <f>IF(AZ273=4,G273,0)</f>
        <v>0</v>
      </c>
      <c r="BE273" s="226">
        <f>IF(AZ273=5,G273,0)</f>
        <v>0</v>
      </c>
      <c r="CA273" s="251">
        <v>1</v>
      </c>
      <c r="CB273" s="251">
        <v>7</v>
      </c>
    </row>
    <row r="274" spans="1:80">
      <c r="A274" s="260"/>
      <c r="B274" s="264"/>
      <c r="C274" s="324" t="s">
        <v>803</v>
      </c>
      <c r="D274" s="323"/>
      <c r="E274" s="290">
        <v>0</v>
      </c>
      <c r="F274" s="266"/>
      <c r="G274" s="267"/>
      <c r="H274" s="268"/>
      <c r="I274" s="262"/>
      <c r="J274" s="269"/>
      <c r="K274" s="262"/>
      <c r="M274" s="263" t="s">
        <v>803</v>
      </c>
      <c r="O274" s="251"/>
    </row>
    <row r="275" spans="1:80">
      <c r="A275" s="260"/>
      <c r="B275" s="264"/>
      <c r="C275" s="324" t="s">
        <v>1512</v>
      </c>
      <c r="D275" s="323"/>
      <c r="E275" s="290">
        <v>0.57499999999999996</v>
      </c>
      <c r="F275" s="266"/>
      <c r="G275" s="267"/>
      <c r="H275" s="268"/>
      <c r="I275" s="262"/>
      <c r="J275" s="269"/>
      <c r="K275" s="262"/>
      <c r="M275" s="263" t="s">
        <v>1512</v>
      </c>
      <c r="O275" s="251"/>
    </row>
    <row r="276" spans="1:80">
      <c r="A276" s="260"/>
      <c r="B276" s="264"/>
      <c r="C276" s="324" t="s">
        <v>804</v>
      </c>
      <c r="D276" s="323"/>
      <c r="E276" s="290">
        <v>0.57499999999999996</v>
      </c>
      <c r="F276" s="266"/>
      <c r="G276" s="267"/>
      <c r="H276" s="268"/>
      <c r="I276" s="262"/>
      <c r="J276" s="269"/>
      <c r="K276" s="262"/>
      <c r="M276" s="263" t="s">
        <v>804</v>
      </c>
      <c r="O276" s="251"/>
    </row>
    <row r="277" spans="1:80">
      <c r="A277" s="260"/>
      <c r="B277" s="264"/>
      <c r="C277" s="322" t="s">
        <v>1513</v>
      </c>
      <c r="D277" s="323"/>
      <c r="E277" s="265">
        <v>39.8658</v>
      </c>
      <c r="F277" s="266"/>
      <c r="G277" s="267"/>
      <c r="H277" s="268"/>
      <c r="I277" s="262"/>
      <c r="J277" s="269"/>
      <c r="K277" s="262"/>
      <c r="M277" s="263" t="s">
        <v>1513</v>
      </c>
      <c r="O277" s="251"/>
    </row>
    <row r="278" spans="1:80">
      <c r="A278" s="270"/>
      <c r="B278" s="271" t="s">
        <v>100</v>
      </c>
      <c r="C278" s="272" t="s">
        <v>898</v>
      </c>
      <c r="D278" s="273"/>
      <c r="E278" s="274"/>
      <c r="F278" s="275"/>
      <c r="G278" s="276">
        <f>SUM(G267:G277)</f>
        <v>0</v>
      </c>
      <c r="H278" s="277"/>
      <c r="I278" s="278">
        <f>SUM(I267:I277)</f>
        <v>1.7540951999999999E-2</v>
      </c>
      <c r="J278" s="277"/>
      <c r="K278" s="278">
        <f>SUM(K267:K277)</f>
        <v>0</v>
      </c>
      <c r="O278" s="251">
        <v>4</v>
      </c>
      <c r="BA278" s="279">
        <f>SUM(BA267:BA277)</f>
        <v>0</v>
      </c>
      <c r="BB278" s="279">
        <f>SUM(BB267:BB277)</f>
        <v>0</v>
      </c>
      <c r="BC278" s="279">
        <f>SUM(BC267:BC277)</f>
        <v>0</v>
      </c>
      <c r="BD278" s="279">
        <f>SUM(BD267:BD277)</f>
        <v>0</v>
      </c>
      <c r="BE278" s="279">
        <f>SUM(BE267:BE277)</f>
        <v>0</v>
      </c>
    </row>
    <row r="279" spans="1:80">
      <c r="A279" s="241" t="s">
        <v>96</v>
      </c>
      <c r="B279" s="242" t="s">
        <v>909</v>
      </c>
      <c r="C279" s="243" t="s">
        <v>910</v>
      </c>
      <c r="D279" s="244"/>
      <c r="E279" s="245"/>
      <c r="F279" s="245"/>
      <c r="G279" s="246"/>
      <c r="H279" s="247"/>
      <c r="I279" s="248"/>
      <c r="J279" s="249"/>
      <c r="K279" s="250"/>
      <c r="O279" s="251">
        <v>1</v>
      </c>
    </row>
    <row r="280" spans="1:80">
      <c r="A280" s="252">
        <v>75</v>
      </c>
      <c r="B280" s="253" t="s">
        <v>912</v>
      </c>
      <c r="C280" s="254" t="s">
        <v>913</v>
      </c>
      <c r="D280" s="255" t="s">
        <v>110</v>
      </c>
      <c r="E280" s="256">
        <v>20.587</v>
      </c>
      <c r="F280" s="256"/>
      <c r="G280" s="257">
        <f>E280*F280</f>
        <v>0</v>
      </c>
      <c r="H280" s="258">
        <v>1.7000000000000001E-4</v>
      </c>
      <c r="I280" s="259">
        <f>E280*H280</f>
        <v>3.49979E-3</v>
      </c>
      <c r="J280" s="258">
        <v>0</v>
      </c>
      <c r="K280" s="259">
        <f>E280*J280</f>
        <v>0</v>
      </c>
      <c r="O280" s="251">
        <v>2</v>
      </c>
      <c r="AA280" s="226">
        <v>1</v>
      </c>
      <c r="AB280" s="226">
        <v>0</v>
      </c>
      <c r="AC280" s="226">
        <v>0</v>
      </c>
      <c r="AZ280" s="226">
        <v>2</v>
      </c>
      <c r="BA280" s="226">
        <f>IF(AZ280=1,G280,0)</f>
        <v>0</v>
      </c>
      <c r="BB280" s="226">
        <f>IF(AZ280=2,G280,0)</f>
        <v>0</v>
      </c>
      <c r="BC280" s="226">
        <f>IF(AZ280=3,G280,0)</f>
        <v>0</v>
      </c>
      <c r="BD280" s="226">
        <f>IF(AZ280=4,G280,0)</f>
        <v>0</v>
      </c>
      <c r="BE280" s="226">
        <f>IF(AZ280=5,G280,0)</f>
        <v>0</v>
      </c>
      <c r="CA280" s="251">
        <v>1</v>
      </c>
      <c r="CB280" s="251">
        <v>0</v>
      </c>
    </row>
    <row r="281" spans="1:80" ht="22.5">
      <c r="A281" s="260"/>
      <c r="B281" s="261"/>
      <c r="C281" s="319" t="s">
        <v>1514</v>
      </c>
      <c r="D281" s="320"/>
      <c r="E281" s="320"/>
      <c r="F281" s="320"/>
      <c r="G281" s="321"/>
      <c r="I281" s="262"/>
      <c r="K281" s="262"/>
      <c r="L281" s="263" t="s">
        <v>1514</v>
      </c>
      <c r="O281" s="251">
        <v>3</v>
      </c>
    </row>
    <row r="282" spans="1:80">
      <c r="A282" s="260"/>
      <c r="B282" s="264"/>
      <c r="C282" s="322" t="s">
        <v>1450</v>
      </c>
      <c r="D282" s="323"/>
      <c r="E282" s="265">
        <v>15.673</v>
      </c>
      <c r="F282" s="266"/>
      <c r="G282" s="267"/>
      <c r="H282" s="268"/>
      <c r="I282" s="262"/>
      <c r="J282" s="269"/>
      <c r="K282" s="262"/>
      <c r="M282" s="263" t="s">
        <v>1450</v>
      </c>
      <c r="O282" s="251"/>
    </row>
    <row r="283" spans="1:80">
      <c r="A283" s="260"/>
      <c r="B283" s="264"/>
      <c r="C283" s="322" t="s">
        <v>1456</v>
      </c>
      <c r="D283" s="323"/>
      <c r="E283" s="265">
        <v>4.9139999999999997</v>
      </c>
      <c r="F283" s="266"/>
      <c r="G283" s="267"/>
      <c r="H283" s="268"/>
      <c r="I283" s="262"/>
      <c r="J283" s="269"/>
      <c r="K283" s="262"/>
      <c r="M283" s="263" t="s">
        <v>1456</v>
      </c>
      <c r="O283" s="251"/>
    </row>
    <row r="284" spans="1:80">
      <c r="A284" s="252">
        <v>76</v>
      </c>
      <c r="B284" s="253" t="s">
        <v>921</v>
      </c>
      <c r="C284" s="254" t="s">
        <v>922</v>
      </c>
      <c r="D284" s="255" t="s">
        <v>110</v>
      </c>
      <c r="E284" s="256">
        <v>20.587</v>
      </c>
      <c r="F284" s="256"/>
      <c r="G284" s="257">
        <f>E284*F284</f>
        <v>0</v>
      </c>
      <c r="H284" s="258">
        <v>4.6000000000000001E-4</v>
      </c>
      <c r="I284" s="259">
        <f>E284*H284</f>
        <v>9.4700200000000009E-3</v>
      </c>
      <c r="J284" s="258">
        <v>0</v>
      </c>
      <c r="K284" s="259">
        <f>E284*J284</f>
        <v>0</v>
      </c>
      <c r="O284" s="251">
        <v>2</v>
      </c>
      <c r="AA284" s="226">
        <v>1</v>
      </c>
      <c r="AB284" s="226">
        <v>7</v>
      </c>
      <c r="AC284" s="226">
        <v>7</v>
      </c>
      <c r="AZ284" s="226">
        <v>2</v>
      </c>
      <c r="BA284" s="226">
        <f>IF(AZ284=1,G284,0)</f>
        <v>0</v>
      </c>
      <c r="BB284" s="226">
        <f>IF(AZ284=2,G284,0)</f>
        <v>0</v>
      </c>
      <c r="BC284" s="226">
        <f>IF(AZ284=3,G284,0)</f>
        <v>0</v>
      </c>
      <c r="BD284" s="226">
        <f>IF(AZ284=4,G284,0)</f>
        <v>0</v>
      </c>
      <c r="BE284" s="226">
        <f>IF(AZ284=5,G284,0)</f>
        <v>0</v>
      </c>
      <c r="CA284" s="251">
        <v>1</v>
      </c>
      <c r="CB284" s="251">
        <v>7</v>
      </c>
    </row>
    <row r="285" spans="1:80" ht="22.5">
      <c r="A285" s="260"/>
      <c r="B285" s="261"/>
      <c r="C285" s="319" t="s">
        <v>1515</v>
      </c>
      <c r="D285" s="320"/>
      <c r="E285" s="320"/>
      <c r="F285" s="320"/>
      <c r="G285" s="321"/>
      <c r="I285" s="262"/>
      <c r="K285" s="262"/>
      <c r="L285" s="263" t="s">
        <v>1515</v>
      </c>
      <c r="O285" s="251">
        <v>3</v>
      </c>
    </row>
    <row r="286" spans="1:80">
      <c r="A286" s="260"/>
      <c r="B286" s="264"/>
      <c r="C286" s="322" t="s">
        <v>1450</v>
      </c>
      <c r="D286" s="323"/>
      <c r="E286" s="265">
        <v>15.673</v>
      </c>
      <c r="F286" s="266"/>
      <c r="G286" s="267"/>
      <c r="H286" s="268"/>
      <c r="I286" s="262"/>
      <c r="J286" s="269"/>
      <c r="K286" s="262"/>
      <c r="M286" s="263" t="s">
        <v>1450</v>
      </c>
      <c r="O286" s="251"/>
    </row>
    <row r="287" spans="1:80">
      <c r="A287" s="260"/>
      <c r="B287" s="264"/>
      <c r="C287" s="322" t="s">
        <v>1456</v>
      </c>
      <c r="D287" s="323"/>
      <c r="E287" s="265">
        <v>4.9139999999999997</v>
      </c>
      <c r="F287" s="266"/>
      <c r="G287" s="267"/>
      <c r="H287" s="268"/>
      <c r="I287" s="262"/>
      <c r="J287" s="269"/>
      <c r="K287" s="262"/>
      <c r="M287" s="263" t="s">
        <v>1456</v>
      </c>
      <c r="O287" s="251"/>
    </row>
    <row r="288" spans="1:80">
      <c r="A288" s="252">
        <v>77</v>
      </c>
      <c r="B288" s="253" t="s">
        <v>924</v>
      </c>
      <c r="C288" s="254" t="s">
        <v>925</v>
      </c>
      <c r="D288" s="255" t="s">
        <v>110</v>
      </c>
      <c r="E288" s="256">
        <v>63.905799999999999</v>
      </c>
      <c r="F288" s="256"/>
      <c r="G288" s="257">
        <f>E288*F288</f>
        <v>0</v>
      </c>
      <c r="H288" s="258">
        <v>2.5999999999999998E-4</v>
      </c>
      <c r="I288" s="259">
        <f>E288*H288</f>
        <v>1.6615507999999998E-2</v>
      </c>
      <c r="J288" s="258">
        <v>0</v>
      </c>
      <c r="K288" s="259">
        <f>E288*J288</f>
        <v>0</v>
      </c>
      <c r="O288" s="251">
        <v>2</v>
      </c>
      <c r="AA288" s="226">
        <v>1</v>
      </c>
      <c r="AB288" s="226">
        <v>7</v>
      </c>
      <c r="AC288" s="226">
        <v>7</v>
      </c>
      <c r="AZ288" s="226">
        <v>2</v>
      </c>
      <c r="BA288" s="226">
        <f>IF(AZ288=1,G288,0)</f>
        <v>0</v>
      </c>
      <c r="BB288" s="226">
        <f>IF(AZ288=2,G288,0)</f>
        <v>0</v>
      </c>
      <c r="BC288" s="226">
        <f>IF(AZ288=3,G288,0)</f>
        <v>0</v>
      </c>
      <c r="BD288" s="226">
        <f>IF(AZ288=4,G288,0)</f>
        <v>0</v>
      </c>
      <c r="BE288" s="226">
        <f>IF(AZ288=5,G288,0)</f>
        <v>0</v>
      </c>
      <c r="CA288" s="251">
        <v>1</v>
      </c>
      <c r="CB288" s="251">
        <v>7</v>
      </c>
    </row>
    <row r="289" spans="1:80">
      <c r="A289" s="260"/>
      <c r="B289" s="264"/>
      <c r="C289" s="322" t="s">
        <v>1516</v>
      </c>
      <c r="D289" s="323"/>
      <c r="E289" s="265">
        <v>63.905799999999999</v>
      </c>
      <c r="F289" s="266"/>
      <c r="G289" s="267"/>
      <c r="H289" s="268"/>
      <c r="I289" s="262"/>
      <c r="J289" s="269"/>
      <c r="K289" s="262"/>
      <c r="M289" s="263" t="s">
        <v>1516</v>
      </c>
      <c r="O289" s="251"/>
    </row>
    <row r="290" spans="1:80">
      <c r="A290" s="252">
        <v>78</v>
      </c>
      <c r="B290" s="253" t="s">
        <v>931</v>
      </c>
      <c r="C290" s="254" t="s">
        <v>932</v>
      </c>
      <c r="D290" s="255" t="s">
        <v>110</v>
      </c>
      <c r="E290" s="256">
        <v>20.799800000000001</v>
      </c>
      <c r="F290" s="256"/>
      <c r="G290" s="257">
        <f>E290*F290</f>
        <v>0</v>
      </c>
      <c r="H290" s="258">
        <v>2.5999999999999998E-4</v>
      </c>
      <c r="I290" s="259">
        <f>E290*H290</f>
        <v>5.4079480000000001E-3</v>
      </c>
      <c r="J290" s="258">
        <v>0</v>
      </c>
      <c r="K290" s="259">
        <f>E290*J290</f>
        <v>0</v>
      </c>
      <c r="O290" s="251">
        <v>2</v>
      </c>
      <c r="AA290" s="226">
        <v>1</v>
      </c>
      <c r="AB290" s="226">
        <v>7</v>
      </c>
      <c r="AC290" s="226">
        <v>7</v>
      </c>
      <c r="AZ290" s="226">
        <v>2</v>
      </c>
      <c r="BA290" s="226">
        <f>IF(AZ290=1,G290,0)</f>
        <v>0</v>
      </c>
      <c r="BB290" s="226">
        <f>IF(AZ290=2,G290,0)</f>
        <v>0</v>
      </c>
      <c r="BC290" s="226">
        <f>IF(AZ290=3,G290,0)</f>
        <v>0</v>
      </c>
      <c r="BD290" s="226">
        <f>IF(AZ290=4,G290,0)</f>
        <v>0</v>
      </c>
      <c r="BE290" s="226">
        <f>IF(AZ290=5,G290,0)</f>
        <v>0</v>
      </c>
      <c r="CA290" s="251">
        <v>1</v>
      </c>
      <c r="CB290" s="251">
        <v>7</v>
      </c>
    </row>
    <row r="291" spans="1:80">
      <c r="A291" s="260"/>
      <c r="B291" s="264"/>
      <c r="C291" s="322" t="s">
        <v>1517</v>
      </c>
      <c r="D291" s="323"/>
      <c r="E291" s="265">
        <v>20.799800000000001</v>
      </c>
      <c r="F291" s="266"/>
      <c r="G291" s="267"/>
      <c r="H291" s="268"/>
      <c r="I291" s="262"/>
      <c r="J291" s="269"/>
      <c r="K291" s="262"/>
      <c r="M291" s="263" t="s">
        <v>1517</v>
      </c>
      <c r="O291" s="251"/>
    </row>
    <row r="292" spans="1:80">
      <c r="A292" s="270"/>
      <c r="B292" s="271" t="s">
        <v>100</v>
      </c>
      <c r="C292" s="272" t="s">
        <v>911</v>
      </c>
      <c r="D292" s="273"/>
      <c r="E292" s="274"/>
      <c r="F292" s="275"/>
      <c r="G292" s="276">
        <f>SUM(G279:G291)</f>
        <v>0</v>
      </c>
      <c r="H292" s="277"/>
      <c r="I292" s="278">
        <f>SUM(I279:I291)</f>
        <v>3.4993266000000002E-2</v>
      </c>
      <c r="J292" s="277"/>
      <c r="K292" s="278">
        <f>SUM(K279:K291)</f>
        <v>0</v>
      </c>
      <c r="O292" s="251">
        <v>4</v>
      </c>
      <c r="BA292" s="279">
        <f>SUM(BA279:BA291)</f>
        <v>0</v>
      </c>
      <c r="BB292" s="279">
        <f>SUM(BB279:BB291)</f>
        <v>0</v>
      </c>
      <c r="BC292" s="279">
        <f>SUM(BC279:BC291)</f>
        <v>0</v>
      </c>
      <c r="BD292" s="279">
        <f>SUM(BD279:BD291)</f>
        <v>0</v>
      </c>
      <c r="BE292" s="279">
        <f>SUM(BE279:BE291)</f>
        <v>0</v>
      </c>
    </row>
    <row r="293" spans="1:80">
      <c r="A293" s="241" t="s">
        <v>96</v>
      </c>
      <c r="B293" s="242" t="s">
        <v>938</v>
      </c>
      <c r="C293" s="243" t="s">
        <v>939</v>
      </c>
      <c r="D293" s="244"/>
      <c r="E293" s="245"/>
      <c r="F293" s="245"/>
      <c r="G293" s="246"/>
      <c r="H293" s="247"/>
      <c r="I293" s="248"/>
      <c r="J293" s="249"/>
      <c r="K293" s="250"/>
      <c r="O293" s="251">
        <v>1</v>
      </c>
    </row>
    <row r="294" spans="1:80">
      <c r="A294" s="252">
        <v>79</v>
      </c>
      <c r="B294" s="253" t="s">
        <v>945</v>
      </c>
      <c r="C294" s="254" t="s">
        <v>946</v>
      </c>
      <c r="D294" s="255" t="s">
        <v>140</v>
      </c>
      <c r="E294" s="256">
        <v>9.1243862960000008</v>
      </c>
      <c r="F294" s="256"/>
      <c r="G294" s="257">
        <f t="shared" ref="G294:G299" si="0">E294*F294</f>
        <v>0</v>
      </c>
      <c r="H294" s="258">
        <v>0</v>
      </c>
      <c r="I294" s="259">
        <f t="shared" ref="I294:I299" si="1">E294*H294</f>
        <v>0</v>
      </c>
      <c r="J294" s="258"/>
      <c r="K294" s="259">
        <f t="shared" ref="K294:K299" si="2">E294*J294</f>
        <v>0</v>
      </c>
      <c r="O294" s="251">
        <v>2</v>
      </c>
      <c r="AA294" s="226">
        <v>8</v>
      </c>
      <c r="AB294" s="226">
        <v>0</v>
      </c>
      <c r="AC294" s="226">
        <v>3</v>
      </c>
      <c r="AZ294" s="226">
        <v>1</v>
      </c>
      <c r="BA294" s="226">
        <f t="shared" ref="BA294:BA299" si="3">IF(AZ294=1,G294,0)</f>
        <v>0</v>
      </c>
      <c r="BB294" s="226">
        <f t="shared" ref="BB294:BB299" si="4">IF(AZ294=2,G294,0)</f>
        <v>0</v>
      </c>
      <c r="BC294" s="226">
        <f t="shared" ref="BC294:BC299" si="5">IF(AZ294=3,G294,0)</f>
        <v>0</v>
      </c>
      <c r="BD294" s="226">
        <f t="shared" ref="BD294:BD299" si="6">IF(AZ294=4,G294,0)</f>
        <v>0</v>
      </c>
      <c r="BE294" s="226">
        <f t="shared" ref="BE294:BE299" si="7">IF(AZ294=5,G294,0)</f>
        <v>0</v>
      </c>
      <c r="CA294" s="251">
        <v>8</v>
      </c>
      <c r="CB294" s="251">
        <v>0</v>
      </c>
    </row>
    <row r="295" spans="1:80">
      <c r="A295" s="252">
        <v>80</v>
      </c>
      <c r="B295" s="253" t="s">
        <v>947</v>
      </c>
      <c r="C295" s="254" t="s">
        <v>948</v>
      </c>
      <c r="D295" s="255" t="s">
        <v>140</v>
      </c>
      <c r="E295" s="256">
        <v>18.248772592000002</v>
      </c>
      <c r="F295" s="256"/>
      <c r="G295" s="257">
        <f t="shared" si="0"/>
        <v>0</v>
      </c>
      <c r="H295" s="258">
        <v>0</v>
      </c>
      <c r="I295" s="259">
        <f t="shared" si="1"/>
        <v>0</v>
      </c>
      <c r="J295" s="258"/>
      <c r="K295" s="259">
        <f t="shared" si="2"/>
        <v>0</v>
      </c>
      <c r="O295" s="251">
        <v>2</v>
      </c>
      <c r="AA295" s="226">
        <v>8</v>
      </c>
      <c r="AB295" s="226">
        <v>0</v>
      </c>
      <c r="AC295" s="226">
        <v>3</v>
      </c>
      <c r="AZ295" s="226">
        <v>1</v>
      </c>
      <c r="BA295" s="226">
        <f t="shared" si="3"/>
        <v>0</v>
      </c>
      <c r="BB295" s="226">
        <f t="shared" si="4"/>
        <v>0</v>
      </c>
      <c r="BC295" s="226">
        <f t="shared" si="5"/>
        <v>0</v>
      </c>
      <c r="BD295" s="226">
        <f t="shared" si="6"/>
        <v>0</v>
      </c>
      <c r="BE295" s="226">
        <f t="shared" si="7"/>
        <v>0</v>
      </c>
      <c r="CA295" s="251">
        <v>8</v>
      </c>
      <c r="CB295" s="251">
        <v>0</v>
      </c>
    </row>
    <row r="296" spans="1:80">
      <c r="A296" s="252">
        <v>81</v>
      </c>
      <c r="B296" s="253" t="s">
        <v>949</v>
      </c>
      <c r="C296" s="254" t="s">
        <v>950</v>
      </c>
      <c r="D296" s="255" t="s">
        <v>140</v>
      </c>
      <c r="E296" s="256">
        <v>9.1243862960000008</v>
      </c>
      <c r="F296" s="256"/>
      <c r="G296" s="257">
        <f t="shared" si="0"/>
        <v>0</v>
      </c>
      <c r="H296" s="258">
        <v>0</v>
      </c>
      <c r="I296" s="259">
        <f t="shared" si="1"/>
        <v>0</v>
      </c>
      <c r="J296" s="258"/>
      <c r="K296" s="259">
        <f t="shared" si="2"/>
        <v>0</v>
      </c>
      <c r="O296" s="251">
        <v>2</v>
      </c>
      <c r="AA296" s="226">
        <v>8</v>
      </c>
      <c r="AB296" s="226">
        <v>1</v>
      </c>
      <c r="AC296" s="226">
        <v>3</v>
      </c>
      <c r="AZ296" s="226">
        <v>1</v>
      </c>
      <c r="BA296" s="226">
        <f t="shared" si="3"/>
        <v>0</v>
      </c>
      <c r="BB296" s="226">
        <f t="shared" si="4"/>
        <v>0</v>
      </c>
      <c r="BC296" s="226">
        <f t="shared" si="5"/>
        <v>0</v>
      </c>
      <c r="BD296" s="226">
        <f t="shared" si="6"/>
        <v>0</v>
      </c>
      <c r="BE296" s="226">
        <f t="shared" si="7"/>
        <v>0</v>
      </c>
      <c r="CA296" s="251">
        <v>8</v>
      </c>
      <c r="CB296" s="251">
        <v>1</v>
      </c>
    </row>
    <row r="297" spans="1:80">
      <c r="A297" s="252">
        <v>82</v>
      </c>
      <c r="B297" s="253" t="s">
        <v>951</v>
      </c>
      <c r="C297" s="254" t="s">
        <v>952</v>
      </c>
      <c r="D297" s="255" t="s">
        <v>140</v>
      </c>
      <c r="E297" s="256">
        <v>54.746317775999998</v>
      </c>
      <c r="F297" s="256"/>
      <c r="G297" s="257">
        <f t="shared" si="0"/>
        <v>0</v>
      </c>
      <c r="H297" s="258">
        <v>0</v>
      </c>
      <c r="I297" s="259">
        <f t="shared" si="1"/>
        <v>0</v>
      </c>
      <c r="J297" s="258"/>
      <c r="K297" s="259">
        <f t="shared" si="2"/>
        <v>0</v>
      </c>
      <c r="O297" s="251">
        <v>2</v>
      </c>
      <c r="AA297" s="226">
        <v>8</v>
      </c>
      <c r="AB297" s="226">
        <v>0</v>
      </c>
      <c r="AC297" s="226">
        <v>3</v>
      </c>
      <c r="AZ297" s="226">
        <v>1</v>
      </c>
      <c r="BA297" s="226">
        <f t="shared" si="3"/>
        <v>0</v>
      </c>
      <c r="BB297" s="226">
        <f t="shared" si="4"/>
        <v>0</v>
      </c>
      <c r="BC297" s="226">
        <f t="shared" si="5"/>
        <v>0</v>
      </c>
      <c r="BD297" s="226">
        <f t="shared" si="6"/>
        <v>0</v>
      </c>
      <c r="BE297" s="226">
        <f t="shared" si="7"/>
        <v>0</v>
      </c>
      <c r="CA297" s="251">
        <v>8</v>
      </c>
      <c r="CB297" s="251">
        <v>0</v>
      </c>
    </row>
    <row r="298" spans="1:80">
      <c r="A298" s="252">
        <v>83</v>
      </c>
      <c r="B298" s="253" t="s">
        <v>953</v>
      </c>
      <c r="C298" s="254" t="s">
        <v>954</v>
      </c>
      <c r="D298" s="255" t="s">
        <v>140</v>
      </c>
      <c r="E298" s="256">
        <v>9.1243862960000008</v>
      </c>
      <c r="F298" s="256"/>
      <c r="G298" s="257">
        <f t="shared" si="0"/>
        <v>0</v>
      </c>
      <c r="H298" s="258">
        <v>0</v>
      </c>
      <c r="I298" s="259">
        <f t="shared" si="1"/>
        <v>0</v>
      </c>
      <c r="J298" s="258"/>
      <c r="K298" s="259">
        <f t="shared" si="2"/>
        <v>0</v>
      </c>
      <c r="O298" s="251">
        <v>2</v>
      </c>
      <c r="AA298" s="226">
        <v>8</v>
      </c>
      <c r="AB298" s="226">
        <v>0</v>
      </c>
      <c r="AC298" s="226">
        <v>3</v>
      </c>
      <c r="AZ298" s="226">
        <v>1</v>
      </c>
      <c r="BA298" s="226">
        <f t="shared" si="3"/>
        <v>0</v>
      </c>
      <c r="BB298" s="226">
        <f t="shared" si="4"/>
        <v>0</v>
      </c>
      <c r="BC298" s="226">
        <f t="shared" si="5"/>
        <v>0</v>
      </c>
      <c r="BD298" s="226">
        <f t="shared" si="6"/>
        <v>0</v>
      </c>
      <c r="BE298" s="226">
        <f t="shared" si="7"/>
        <v>0</v>
      </c>
      <c r="CA298" s="251">
        <v>8</v>
      </c>
      <c r="CB298" s="251">
        <v>0</v>
      </c>
    </row>
    <row r="299" spans="1:80">
      <c r="A299" s="252">
        <v>84</v>
      </c>
      <c r="B299" s="253" t="s">
        <v>955</v>
      </c>
      <c r="C299" s="254" t="s">
        <v>956</v>
      </c>
      <c r="D299" s="255" t="s">
        <v>140</v>
      </c>
      <c r="E299" s="256">
        <v>9.1243862960000008</v>
      </c>
      <c r="F299" s="256"/>
      <c r="G299" s="257">
        <f t="shared" si="0"/>
        <v>0</v>
      </c>
      <c r="H299" s="258">
        <v>0</v>
      </c>
      <c r="I299" s="259">
        <f t="shared" si="1"/>
        <v>0</v>
      </c>
      <c r="J299" s="258"/>
      <c r="K299" s="259">
        <f t="shared" si="2"/>
        <v>0</v>
      </c>
      <c r="O299" s="251">
        <v>2</v>
      </c>
      <c r="AA299" s="226">
        <v>8</v>
      </c>
      <c r="AB299" s="226">
        <v>0</v>
      </c>
      <c r="AC299" s="226">
        <v>3</v>
      </c>
      <c r="AZ299" s="226">
        <v>1</v>
      </c>
      <c r="BA299" s="226">
        <f t="shared" si="3"/>
        <v>0</v>
      </c>
      <c r="BB299" s="226">
        <f t="shared" si="4"/>
        <v>0</v>
      </c>
      <c r="BC299" s="226">
        <f t="shared" si="5"/>
        <v>0</v>
      </c>
      <c r="BD299" s="226">
        <f t="shared" si="6"/>
        <v>0</v>
      </c>
      <c r="BE299" s="226">
        <f t="shared" si="7"/>
        <v>0</v>
      </c>
      <c r="CA299" s="251">
        <v>8</v>
      </c>
      <c r="CB299" s="251">
        <v>0</v>
      </c>
    </row>
    <row r="300" spans="1:80">
      <c r="A300" s="270"/>
      <c r="B300" s="271" t="s">
        <v>100</v>
      </c>
      <c r="C300" s="272" t="s">
        <v>940</v>
      </c>
      <c r="D300" s="273"/>
      <c r="E300" s="274"/>
      <c r="F300" s="275"/>
      <c r="G300" s="276">
        <f>SUM(G293:G299)</f>
        <v>0</v>
      </c>
      <c r="H300" s="277"/>
      <c r="I300" s="278">
        <f>SUM(I293:I299)</f>
        <v>0</v>
      </c>
      <c r="J300" s="277"/>
      <c r="K300" s="278">
        <f>SUM(K293:K299)</f>
        <v>0</v>
      </c>
      <c r="O300" s="251">
        <v>4</v>
      </c>
      <c r="BA300" s="279">
        <f>SUM(BA293:BA299)</f>
        <v>0</v>
      </c>
      <c r="BB300" s="279">
        <f>SUM(BB293:BB299)</f>
        <v>0</v>
      </c>
      <c r="BC300" s="279">
        <f>SUM(BC293:BC299)</f>
        <v>0</v>
      </c>
      <c r="BD300" s="279">
        <f>SUM(BD293:BD299)</f>
        <v>0</v>
      </c>
      <c r="BE300" s="279">
        <f>SUM(BE293:BE299)</f>
        <v>0</v>
      </c>
    </row>
    <row r="301" spans="1:80">
      <c r="E301" s="226"/>
    </row>
    <row r="302" spans="1:80">
      <c r="E302" s="226"/>
    </row>
    <row r="303" spans="1:80">
      <c r="E303" s="226"/>
    </row>
    <row r="304" spans="1:80">
      <c r="E304" s="226"/>
    </row>
    <row r="305" spans="5:5">
      <c r="E305" s="226"/>
    </row>
    <row r="306" spans="5:5">
      <c r="E306" s="226"/>
    </row>
    <row r="307" spans="5:5">
      <c r="E307" s="226"/>
    </row>
    <row r="308" spans="5:5">
      <c r="E308" s="226"/>
    </row>
    <row r="309" spans="5:5">
      <c r="E309" s="226"/>
    </row>
    <row r="310" spans="5:5">
      <c r="E310" s="226"/>
    </row>
    <row r="311" spans="5:5">
      <c r="E311" s="226"/>
    </row>
    <row r="312" spans="5:5">
      <c r="E312" s="226"/>
    </row>
    <row r="313" spans="5:5">
      <c r="E313" s="226"/>
    </row>
    <row r="314" spans="5:5">
      <c r="E314" s="226"/>
    </row>
    <row r="315" spans="5:5">
      <c r="E315" s="226"/>
    </row>
    <row r="316" spans="5:5">
      <c r="E316" s="226"/>
    </row>
    <row r="317" spans="5:5">
      <c r="E317" s="226"/>
    </row>
    <row r="318" spans="5:5">
      <c r="E318" s="226"/>
    </row>
    <row r="319" spans="5:5">
      <c r="E319" s="226"/>
    </row>
    <row r="320" spans="5:5">
      <c r="E320" s="226"/>
    </row>
    <row r="321" spans="1:7">
      <c r="E321" s="226"/>
    </row>
    <row r="322" spans="1:7">
      <c r="E322" s="226"/>
    </row>
    <row r="323" spans="1:7">
      <c r="E323" s="226"/>
    </row>
    <row r="324" spans="1:7">
      <c r="A324" s="269"/>
      <c r="B324" s="269"/>
      <c r="C324" s="269"/>
      <c r="D324" s="269"/>
      <c r="E324" s="269"/>
      <c r="F324" s="269"/>
      <c r="G324" s="269"/>
    </row>
    <row r="325" spans="1:7">
      <c r="A325" s="269"/>
      <c r="B325" s="269"/>
      <c r="C325" s="269"/>
      <c r="D325" s="269"/>
      <c r="E325" s="269"/>
      <c r="F325" s="269"/>
      <c r="G325" s="269"/>
    </row>
    <row r="326" spans="1:7">
      <c r="A326" s="269"/>
      <c r="B326" s="269"/>
      <c r="C326" s="269"/>
      <c r="D326" s="269"/>
      <c r="E326" s="269"/>
      <c r="F326" s="269"/>
      <c r="G326" s="269"/>
    </row>
    <row r="327" spans="1:7">
      <c r="A327" s="269"/>
      <c r="B327" s="269"/>
      <c r="C327" s="269"/>
      <c r="D327" s="269"/>
      <c r="E327" s="269"/>
      <c r="F327" s="269"/>
      <c r="G327" s="269"/>
    </row>
    <row r="328" spans="1:7">
      <c r="E328" s="226"/>
    </row>
    <row r="329" spans="1:7">
      <c r="E329" s="226"/>
    </row>
    <row r="330" spans="1:7">
      <c r="E330" s="226"/>
    </row>
    <row r="331" spans="1:7">
      <c r="E331" s="226"/>
    </row>
    <row r="332" spans="1:7">
      <c r="E332" s="226"/>
    </row>
    <row r="333" spans="1:7">
      <c r="E333" s="226"/>
    </row>
    <row r="334" spans="1:7">
      <c r="E334" s="226"/>
    </row>
    <row r="335" spans="1:7">
      <c r="E335" s="226"/>
    </row>
    <row r="336" spans="1:7">
      <c r="E336" s="226"/>
    </row>
    <row r="337" spans="5:5">
      <c r="E337" s="226"/>
    </row>
    <row r="338" spans="5:5">
      <c r="E338" s="226"/>
    </row>
    <row r="339" spans="5:5">
      <c r="E339" s="226"/>
    </row>
    <row r="340" spans="5:5">
      <c r="E340" s="226"/>
    </row>
    <row r="341" spans="5:5">
      <c r="E341" s="226"/>
    </row>
    <row r="342" spans="5:5">
      <c r="E342" s="226"/>
    </row>
    <row r="343" spans="5:5">
      <c r="E343" s="226"/>
    </row>
    <row r="344" spans="5:5">
      <c r="E344" s="226"/>
    </row>
    <row r="345" spans="5:5">
      <c r="E345" s="226"/>
    </row>
    <row r="346" spans="5:5">
      <c r="E346" s="226"/>
    </row>
    <row r="347" spans="5:5">
      <c r="E347" s="226"/>
    </row>
    <row r="348" spans="5:5">
      <c r="E348" s="226"/>
    </row>
    <row r="349" spans="5:5">
      <c r="E349" s="226"/>
    </row>
    <row r="350" spans="5:5">
      <c r="E350" s="226"/>
    </row>
    <row r="351" spans="5:5">
      <c r="E351" s="226"/>
    </row>
    <row r="352" spans="5:5">
      <c r="E352" s="226"/>
    </row>
    <row r="353" spans="1:7">
      <c r="E353" s="226"/>
    </row>
    <row r="354" spans="1:7">
      <c r="E354" s="226"/>
    </row>
    <row r="355" spans="1:7">
      <c r="E355" s="226"/>
    </row>
    <row r="356" spans="1:7">
      <c r="E356" s="226"/>
    </row>
    <row r="357" spans="1:7">
      <c r="E357" s="226"/>
    </row>
    <row r="358" spans="1:7">
      <c r="E358" s="226"/>
    </row>
    <row r="359" spans="1:7">
      <c r="A359" s="280"/>
      <c r="B359" s="280"/>
    </row>
    <row r="360" spans="1:7">
      <c r="A360" s="269"/>
      <c r="B360" s="269"/>
      <c r="C360" s="281"/>
      <c r="D360" s="281"/>
      <c r="E360" s="282"/>
      <c r="F360" s="281"/>
      <c r="G360" s="283"/>
    </row>
    <row r="361" spans="1:7">
      <c r="A361" s="284"/>
      <c r="B361" s="284"/>
      <c r="C361" s="269"/>
      <c r="D361" s="269"/>
      <c r="E361" s="285"/>
      <c r="F361" s="269"/>
      <c r="G361" s="269"/>
    </row>
    <row r="362" spans="1:7">
      <c r="A362" s="269"/>
      <c r="B362" s="269"/>
      <c r="C362" s="269"/>
      <c r="D362" s="269"/>
      <c r="E362" s="285"/>
      <c r="F362" s="269"/>
      <c r="G362" s="269"/>
    </row>
    <row r="363" spans="1:7">
      <c r="A363" s="269"/>
      <c r="B363" s="269"/>
      <c r="C363" s="269"/>
      <c r="D363" s="269"/>
      <c r="E363" s="285"/>
      <c r="F363" s="269"/>
      <c r="G363" s="269"/>
    </row>
    <row r="364" spans="1:7">
      <c r="A364" s="269"/>
      <c r="B364" s="269"/>
      <c r="C364" s="269"/>
      <c r="D364" s="269"/>
      <c r="E364" s="285"/>
      <c r="F364" s="269"/>
      <c r="G364" s="269"/>
    </row>
    <row r="365" spans="1:7">
      <c r="A365" s="269"/>
      <c r="B365" s="269"/>
      <c r="C365" s="269"/>
      <c r="D365" s="269"/>
      <c r="E365" s="285"/>
      <c r="F365" s="269"/>
      <c r="G365" s="269"/>
    </row>
    <row r="366" spans="1:7">
      <c r="A366" s="269"/>
      <c r="B366" s="269"/>
      <c r="C366" s="269"/>
      <c r="D366" s="269"/>
      <c r="E366" s="285"/>
      <c r="F366" s="269"/>
      <c r="G366" s="269"/>
    </row>
    <row r="367" spans="1:7">
      <c r="A367" s="269"/>
      <c r="B367" s="269"/>
      <c r="C367" s="269"/>
      <c r="D367" s="269"/>
      <c r="E367" s="285"/>
      <c r="F367" s="269"/>
      <c r="G367" s="269"/>
    </row>
    <row r="368" spans="1:7">
      <c r="A368" s="269"/>
      <c r="B368" s="269"/>
      <c r="C368" s="269"/>
      <c r="D368" s="269"/>
      <c r="E368" s="285"/>
      <c r="F368" s="269"/>
      <c r="G368" s="269"/>
    </row>
    <row r="369" spans="1:7">
      <c r="A369" s="269"/>
      <c r="B369" s="269"/>
      <c r="C369" s="269"/>
      <c r="D369" s="269"/>
      <c r="E369" s="285"/>
      <c r="F369" s="269"/>
      <c r="G369" s="269"/>
    </row>
    <row r="370" spans="1:7">
      <c r="A370" s="269"/>
      <c r="B370" s="269"/>
      <c r="C370" s="269"/>
      <c r="D370" s="269"/>
      <c r="E370" s="285"/>
      <c r="F370" s="269"/>
      <c r="G370" s="269"/>
    </row>
    <row r="371" spans="1:7">
      <c r="A371" s="269"/>
      <c r="B371" s="269"/>
      <c r="C371" s="269"/>
      <c r="D371" s="269"/>
      <c r="E371" s="285"/>
      <c r="F371" s="269"/>
      <c r="G371" s="269"/>
    </row>
    <row r="372" spans="1:7">
      <c r="A372" s="269"/>
      <c r="B372" s="269"/>
      <c r="C372" s="269"/>
      <c r="D372" s="269"/>
      <c r="E372" s="285"/>
      <c r="F372" s="269"/>
      <c r="G372" s="269"/>
    </row>
    <row r="373" spans="1:7">
      <c r="A373" s="269"/>
      <c r="B373" s="269"/>
      <c r="C373" s="269"/>
      <c r="D373" s="269"/>
      <c r="E373" s="285"/>
      <c r="F373" s="269"/>
      <c r="G373" s="269"/>
    </row>
  </sheetData>
  <mergeCells count="178">
    <mergeCell ref="C15:G15"/>
    <mergeCell ref="C16:D16"/>
    <mergeCell ref="C18:D18"/>
    <mergeCell ref="C20:G20"/>
    <mergeCell ref="C21:G21"/>
    <mergeCell ref="C22:G22"/>
    <mergeCell ref="A1:G1"/>
    <mergeCell ref="A3:B3"/>
    <mergeCell ref="A4:B4"/>
    <mergeCell ref="E4:G4"/>
    <mergeCell ref="C9:G9"/>
    <mergeCell ref="C10:D10"/>
    <mergeCell ref="C12:D12"/>
    <mergeCell ref="C14:G14"/>
    <mergeCell ref="C32:D32"/>
    <mergeCell ref="C34:D34"/>
    <mergeCell ref="C36:G36"/>
    <mergeCell ref="C37:D37"/>
    <mergeCell ref="C39:D39"/>
    <mergeCell ref="C40:D40"/>
    <mergeCell ref="C23:D23"/>
    <mergeCell ref="C25:G25"/>
    <mergeCell ref="C26:G26"/>
    <mergeCell ref="C27:G27"/>
    <mergeCell ref="C28:D28"/>
    <mergeCell ref="C55:D55"/>
    <mergeCell ref="C57:D57"/>
    <mergeCell ref="C59:G59"/>
    <mergeCell ref="C60:G60"/>
    <mergeCell ref="C61:G61"/>
    <mergeCell ref="C62:D62"/>
    <mergeCell ref="C44:D44"/>
    <mergeCell ref="C45:D45"/>
    <mergeCell ref="C47:D47"/>
    <mergeCell ref="C49:G49"/>
    <mergeCell ref="C50:G50"/>
    <mergeCell ref="C51:G51"/>
    <mergeCell ref="C52:G52"/>
    <mergeCell ref="C53:D53"/>
    <mergeCell ref="C75:G75"/>
    <mergeCell ref="C76:G76"/>
    <mergeCell ref="C77:G77"/>
    <mergeCell ref="C78:G78"/>
    <mergeCell ref="C79:G79"/>
    <mergeCell ref="C63:D63"/>
    <mergeCell ref="C65:G65"/>
    <mergeCell ref="C66:D66"/>
    <mergeCell ref="C67:D67"/>
    <mergeCell ref="C71:G71"/>
    <mergeCell ref="C93:D93"/>
    <mergeCell ref="C94:D94"/>
    <mergeCell ref="C95:D95"/>
    <mergeCell ref="C97:D97"/>
    <mergeCell ref="C99:D99"/>
    <mergeCell ref="C101:D101"/>
    <mergeCell ref="C83:D83"/>
    <mergeCell ref="C84:D84"/>
    <mergeCell ref="C86:G86"/>
    <mergeCell ref="C87:D87"/>
    <mergeCell ref="C88:D88"/>
    <mergeCell ref="C89:D89"/>
    <mergeCell ref="C91:G91"/>
    <mergeCell ref="C92:D92"/>
    <mergeCell ref="C120:D120"/>
    <mergeCell ref="C122:G122"/>
    <mergeCell ref="C123:G123"/>
    <mergeCell ref="C124:G124"/>
    <mergeCell ref="C125:D125"/>
    <mergeCell ref="C126:D126"/>
    <mergeCell ref="C103:D103"/>
    <mergeCell ref="C105:D105"/>
    <mergeCell ref="C107:D107"/>
    <mergeCell ref="C111:D111"/>
    <mergeCell ref="C113:D113"/>
    <mergeCell ref="C136:D136"/>
    <mergeCell ref="C137:D137"/>
    <mergeCell ref="C138:D138"/>
    <mergeCell ref="C139:D139"/>
    <mergeCell ref="C144:D144"/>
    <mergeCell ref="C145:D145"/>
    <mergeCell ref="C146:D146"/>
    <mergeCell ref="C148:D148"/>
    <mergeCell ref="C128:G128"/>
    <mergeCell ref="C129:D129"/>
    <mergeCell ref="C131:G131"/>
    <mergeCell ref="C132:D132"/>
    <mergeCell ref="C134:G134"/>
    <mergeCell ref="C135:G135"/>
    <mergeCell ref="C156:D156"/>
    <mergeCell ref="C158:D158"/>
    <mergeCell ref="C159:D159"/>
    <mergeCell ref="C164:G164"/>
    <mergeCell ref="C165:D165"/>
    <mergeCell ref="C167:D167"/>
    <mergeCell ref="C169:D169"/>
    <mergeCell ref="C170:D170"/>
    <mergeCell ref="C150:G150"/>
    <mergeCell ref="C151:D151"/>
    <mergeCell ref="C152:D152"/>
    <mergeCell ref="C153:D153"/>
    <mergeCell ref="C154:D154"/>
    <mergeCell ref="C155:D155"/>
    <mergeCell ref="C186:D186"/>
    <mergeCell ref="C188:D188"/>
    <mergeCell ref="C190:D190"/>
    <mergeCell ref="C195:G195"/>
    <mergeCell ref="C196:G196"/>
    <mergeCell ref="C197:G197"/>
    <mergeCell ref="C198:G198"/>
    <mergeCell ref="C199:G199"/>
    <mergeCell ref="C175:D175"/>
    <mergeCell ref="C180:D180"/>
    <mergeCell ref="C182:D182"/>
    <mergeCell ref="C183:D183"/>
    <mergeCell ref="C184:D184"/>
    <mergeCell ref="C185:D185"/>
    <mergeCell ref="C208:D208"/>
    <mergeCell ref="C210:G210"/>
    <mergeCell ref="C211:G211"/>
    <mergeCell ref="C212:G212"/>
    <mergeCell ref="C213:G213"/>
    <mergeCell ref="C214:G214"/>
    <mergeCell ref="C200:G200"/>
    <mergeCell ref="C201:D201"/>
    <mergeCell ref="C203:G203"/>
    <mergeCell ref="C204:D204"/>
    <mergeCell ref="C206:G206"/>
    <mergeCell ref="C207:G207"/>
    <mergeCell ref="C222:D222"/>
    <mergeCell ref="C227:D227"/>
    <mergeCell ref="C229:D229"/>
    <mergeCell ref="C231:G231"/>
    <mergeCell ref="C232:G232"/>
    <mergeCell ref="C233:G233"/>
    <mergeCell ref="C234:D234"/>
    <mergeCell ref="C236:G236"/>
    <mergeCell ref="C215:G215"/>
    <mergeCell ref="C216:D216"/>
    <mergeCell ref="C218:G218"/>
    <mergeCell ref="C219:G219"/>
    <mergeCell ref="C220:G220"/>
    <mergeCell ref="C221:G221"/>
    <mergeCell ref="C244:D244"/>
    <mergeCell ref="C246:G246"/>
    <mergeCell ref="C247:G247"/>
    <mergeCell ref="C248:D248"/>
    <mergeCell ref="C250:D250"/>
    <mergeCell ref="C252:D252"/>
    <mergeCell ref="C237:G237"/>
    <mergeCell ref="C238:G238"/>
    <mergeCell ref="C239:G239"/>
    <mergeCell ref="C240:G240"/>
    <mergeCell ref="C241:G241"/>
    <mergeCell ref="C242:D242"/>
    <mergeCell ref="C262:D262"/>
    <mergeCell ref="C264:D264"/>
    <mergeCell ref="C269:D269"/>
    <mergeCell ref="C270:D270"/>
    <mergeCell ref="C271:D271"/>
    <mergeCell ref="C272:D272"/>
    <mergeCell ref="C274:D274"/>
    <mergeCell ref="C275:D275"/>
    <mergeCell ref="C254:G254"/>
    <mergeCell ref="C255:G255"/>
    <mergeCell ref="C256:G256"/>
    <mergeCell ref="C257:D257"/>
    <mergeCell ref="C259:D259"/>
    <mergeCell ref="C260:D260"/>
    <mergeCell ref="C289:D289"/>
    <mergeCell ref="C291:D291"/>
    <mergeCell ref="C276:D276"/>
    <mergeCell ref="C277:D277"/>
    <mergeCell ref="C281:G281"/>
    <mergeCell ref="C282:D282"/>
    <mergeCell ref="C283:D283"/>
    <mergeCell ref="C285:G285"/>
    <mergeCell ref="C286:D286"/>
    <mergeCell ref="C287:D287"/>
  </mergeCells>
  <printOptions horizontalCentered="1" gridLinesSet="0"/>
  <pageMargins left="0.59055118110236227" right="0.39370078740157483" top="0.59055118110236227" bottom="0.98425196850393704" header="0.19685039370078741" footer="0.51181102362204722"/>
  <pageSetup paperSize="9" orientation="landscape" horizontalDpi="300" r:id="rId1"/>
  <headerFooter alignWithMargins="0">
    <oddFooter>&amp;A&amp;RStránka &amp;P</oddFooter>
  </headerFooter>
</worksheet>
</file>

<file path=xl/worksheets/sheet11.xml><?xml version="1.0" encoding="utf-8"?>
<worksheet xmlns="http://schemas.openxmlformats.org/spreadsheetml/2006/main" xmlns:r="http://schemas.openxmlformats.org/officeDocument/2006/relationships">
  <sheetPr codeName="List24"/>
  <dimension ref="A1:BE51"/>
  <sheetViews>
    <sheetView topLeftCell="A7" zoomScaleNormal="100" workbookViewId="0">
      <selection activeCell="A36" sqref="A36:G46"/>
    </sheetView>
  </sheetViews>
  <sheetFormatPr defaultRowHeight="12.75"/>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c r="A1" s="88" t="s">
        <v>29</v>
      </c>
      <c r="B1" s="89"/>
      <c r="C1" s="89"/>
      <c r="D1" s="89"/>
      <c r="E1" s="89"/>
      <c r="F1" s="89"/>
      <c r="G1" s="89"/>
    </row>
    <row r="2" spans="1:57" ht="12.75" customHeight="1">
      <c r="A2" s="90" t="s">
        <v>30</v>
      </c>
      <c r="B2" s="91"/>
      <c r="C2" s="92" t="s">
        <v>101</v>
      </c>
      <c r="D2" s="92" t="s">
        <v>1519</v>
      </c>
      <c r="E2" s="91"/>
      <c r="F2" s="93" t="s">
        <v>31</v>
      </c>
      <c r="G2" s="94"/>
    </row>
    <row r="3" spans="1:57" ht="3" hidden="1" customHeight="1">
      <c r="A3" s="95"/>
      <c r="B3" s="96"/>
      <c r="C3" s="97"/>
      <c r="D3" s="97"/>
      <c r="E3" s="96"/>
      <c r="F3" s="98"/>
      <c r="G3" s="99"/>
    </row>
    <row r="4" spans="1:57" ht="12" customHeight="1">
      <c r="A4" s="100" t="s">
        <v>32</v>
      </c>
      <c r="B4" s="96"/>
      <c r="C4" s="97"/>
      <c r="D4" s="97"/>
      <c r="E4" s="96"/>
      <c r="F4" s="98" t="s">
        <v>33</v>
      </c>
      <c r="G4" s="101"/>
    </row>
    <row r="5" spans="1:57" ht="12.95" customHeight="1">
      <c r="A5" s="102" t="s">
        <v>1518</v>
      </c>
      <c r="B5" s="103"/>
      <c r="C5" s="104" t="s">
        <v>1519</v>
      </c>
      <c r="D5" s="105"/>
      <c r="E5" s="106"/>
      <c r="F5" s="98" t="s">
        <v>34</v>
      </c>
      <c r="G5" s="99"/>
    </row>
    <row r="6" spans="1:57" ht="12.95" customHeight="1">
      <c r="A6" s="100" t="s">
        <v>35</v>
      </c>
      <c r="B6" s="96"/>
      <c r="C6" s="97"/>
      <c r="D6" s="97"/>
      <c r="E6" s="96"/>
      <c r="F6" s="107" t="s">
        <v>36</v>
      </c>
      <c r="G6" s="108">
        <v>0</v>
      </c>
      <c r="O6" s="109"/>
    </row>
    <row r="7" spans="1:57" ht="12.95" customHeight="1">
      <c r="A7" s="110" t="s">
        <v>101</v>
      </c>
      <c r="B7" s="111"/>
      <c r="C7" s="112" t="s">
        <v>102</v>
      </c>
      <c r="D7" s="113"/>
      <c r="E7" s="113"/>
      <c r="F7" s="114" t="s">
        <v>37</v>
      </c>
      <c r="G7" s="108">
        <f>IF(G6=0,,ROUND((F30+F32)/G6,1))</f>
        <v>0</v>
      </c>
    </row>
    <row r="8" spans="1:57">
      <c r="A8" s="115" t="s">
        <v>38</v>
      </c>
      <c r="B8" s="98"/>
      <c r="C8" s="307" t="s">
        <v>1757</v>
      </c>
      <c r="D8" s="307"/>
      <c r="E8" s="308"/>
      <c r="F8" s="116" t="s">
        <v>39</v>
      </c>
      <c r="G8" s="117"/>
      <c r="H8" s="118"/>
      <c r="I8" s="119"/>
    </row>
    <row r="9" spans="1:57">
      <c r="A9" s="115" t="s">
        <v>40</v>
      </c>
      <c r="B9" s="98"/>
      <c r="C9" s="307"/>
      <c r="D9" s="307"/>
      <c r="E9" s="308"/>
      <c r="F9" s="98"/>
      <c r="G9" s="120"/>
      <c r="H9" s="121"/>
    </row>
    <row r="10" spans="1:57">
      <c r="A10" s="115" t="s">
        <v>41</v>
      </c>
      <c r="B10" s="98"/>
      <c r="C10" s="307" t="s">
        <v>1758</v>
      </c>
      <c r="D10" s="307"/>
      <c r="E10" s="307"/>
      <c r="F10" s="122"/>
      <c r="G10" s="123"/>
      <c r="H10" s="124"/>
    </row>
    <row r="11" spans="1:57" ht="13.5" customHeight="1">
      <c r="A11" s="115" t="s">
        <v>42</v>
      </c>
      <c r="B11" s="98"/>
      <c r="C11" s="307"/>
      <c r="D11" s="307"/>
      <c r="E11" s="307"/>
      <c r="F11" s="125" t="s">
        <v>43</v>
      </c>
      <c r="G11" s="126"/>
      <c r="H11" s="121"/>
      <c r="BA11" s="127"/>
      <c r="BB11" s="127"/>
      <c r="BC11" s="127"/>
      <c r="BD11" s="127"/>
      <c r="BE11" s="127"/>
    </row>
    <row r="12" spans="1:57" ht="12.75" customHeight="1">
      <c r="A12" s="128" t="s">
        <v>44</v>
      </c>
      <c r="B12" s="96"/>
      <c r="C12" s="309"/>
      <c r="D12" s="309"/>
      <c r="E12" s="309"/>
      <c r="F12" s="129" t="s">
        <v>45</v>
      </c>
      <c r="G12" s="130"/>
      <c r="H12" s="121"/>
    </row>
    <row r="13" spans="1:57" ht="28.5" customHeight="1" thickBot="1">
      <c r="A13" s="131" t="s">
        <v>46</v>
      </c>
      <c r="B13" s="132"/>
      <c r="C13" s="132"/>
      <c r="D13" s="132"/>
      <c r="E13" s="133"/>
      <c r="F13" s="133"/>
      <c r="G13" s="134"/>
      <c r="H13" s="121"/>
    </row>
    <row r="14" spans="1:57" ht="17.25" customHeight="1" thickBot="1">
      <c r="A14" s="135" t="s">
        <v>47</v>
      </c>
      <c r="B14" s="136"/>
      <c r="C14" s="137"/>
      <c r="D14" s="138" t="s">
        <v>48</v>
      </c>
      <c r="E14" s="139"/>
      <c r="F14" s="139"/>
      <c r="G14" s="137"/>
    </row>
    <row r="15" spans="1:57" ht="15.95" customHeight="1">
      <c r="A15" s="140"/>
      <c r="B15" s="141" t="s">
        <v>49</v>
      </c>
      <c r="C15" s="142">
        <f>'SO 04 1605-002 Rek'!E21</f>
        <v>0</v>
      </c>
      <c r="D15" s="143" t="str">
        <f>'SO 04 1605-002 Rek'!A26</f>
        <v>Ztížené výrobní podmínky</v>
      </c>
      <c r="E15" s="144"/>
      <c r="F15" s="145"/>
      <c r="G15" s="142">
        <f>'SO 04 1605-002 Rek'!I26</f>
        <v>0</v>
      </c>
    </row>
    <row r="16" spans="1:57" ht="15.95" customHeight="1">
      <c r="A16" s="140" t="s">
        <v>50</v>
      </c>
      <c r="B16" s="141" t="s">
        <v>51</v>
      </c>
      <c r="C16" s="142">
        <f>'SO 04 1605-002 Rek'!F21</f>
        <v>0</v>
      </c>
      <c r="D16" s="95" t="str">
        <f>'SO 04 1605-002 Rek'!A27</f>
        <v>Ostatní náklady neuvedené</v>
      </c>
      <c r="E16" s="146"/>
      <c r="F16" s="147"/>
      <c r="G16" s="142">
        <f>'SO 04 1605-002 Rek'!I27</f>
        <v>0</v>
      </c>
    </row>
    <row r="17" spans="1:7" ht="15.95" customHeight="1">
      <c r="A17" s="140" t="s">
        <v>52</v>
      </c>
      <c r="B17" s="141" t="s">
        <v>53</v>
      </c>
      <c r="C17" s="142">
        <f>'SO 04 1605-002 Rek'!H21</f>
        <v>0</v>
      </c>
      <c r="D17" s="95" t="str">
        <f>'SO 04 1605-002 Rek'!A28</f>
        <v>Přesun stavebních kapacit</v>
      </c>
      <c r="E17" s="146"/>
      <c r="F17" s="147"/>
      <c r="G17" s="142">
        <f>'SO 04 1605-002 Rek'!I28</f>
        <v>0</v>
      </c>
    </row>
    <row r="18" spans="1:7" ht="15.95" customHeight="1">
      <c r="A18" s="148" t="s">
        <v>54</v>
      </c>
      <c r="B18" s="149" t="s">
        <v>55</v>
      </c>
      <c r="C18" s="142">
        <f>'SO 04 1605-002 Rek'!G21</f>
        <v>0</v>
      </c>
      <c r="D18" s="95" t="str">
        <f>'SO 04 1605-002 Rek'!A29</f>
        <v>Mimostaveništní doprava</v>
      </c>
      <c r="E18" s="146"/>
      <c r="F18" s="147"/>
      <c r="G18" s="142">
        <f>'SO 04 1605-002 Rek'!I29</f>
        <v>0</v>
      </c>
    </row>
    <row r="19" spans="1:7" ht="15.95" customHeight="1">
      <c r="A19" s="150" t="s">
        <v>56</v>
      </c>
      <c r="B19" s="141"/>
      <c r="C19" s="142">
        <f>SUM(C15:C18)</f>
        <v>0</v>
      </c>
      <c r="D19" s="95" t="str">
        <f>'SO 04 1605-002 Rek'!A30</f>
        <v>Zařízení staveniště</v>
      </c>
      <c r="E19" s="146"/>
      <c r="F19" s="147"/>
      <c r="G19" s="142">
        <f>'SO 04 1605-002 Rek'!I30</f>
        <v>0</v>
      </c>
    </row>
    <row r="20" spans="1:7" ht="15.95" customHeight="1">
      <c r="A20" s="150"/>
      <c r="B20" s="141"/>
      <c r="C20" s="142"/>
      <c r="D20" s="95" t="str">
        <f>'SO 04 1605-002 Rek'!A31</f>
        <v>Provoz investora</v>
      </c>
      <c r="E20" s="146"/>
      <c r="F20" s="147"/>
      <c r="G20" s="142">
        <f>'SO 04 1605-002 Rek'!I31</f>
        <v>0</v>
      </c>
    </row>
    <row r="21" spans="1:7" ht="15.95" customHeight="1">
      <c r="A21" s="150" t="s">
        <v>26</v>
      </c>
      <c r="B21" s="141"/>
      <c r="C21" s="142">
        <f>'SO 04 1605-002 Rek'!I21</f>
        <v>0</v>
      </c>
      <c r="D21" s="95" t="str">
        <f>'SO 04 1605-002 Rek'!A32</f>
        <v>Kompletační činnost (IČD)</v>
      </c>
      <c r="E21" s="146"/>
      <c r="F21" s="147"/>
      <c r="G21" s="142">
        <f>'SO 04 1605-002 Rek'!I32</f>
        <v>0</v>
      </c>
    </row>
    <row r="22" spans="1:7" ht="15.95" customHeight="1">
      <c r="A22" s="151" t="s">
        <v>57</v>
      </c>
      <c r="B22" s="121"/>
      <c r="C22" s="142">
        <f>C19+C21</f>
        <v>0</v>
      </c>
      <c r="D22" s="95" t="s">
        <v>1766</v>
      </c>
      <c r="E22" s="146"/>
      <c r="F22" s="147"/>
      <c r="G22" s="142">
        <f>G23-SUM(G15:G21)</f>
        <v>0</v>
      </c>
    </row>
    <row r="23" spans="1:7" ht="15.95" customHeight="1" thickBot="1">
      <c r="A23" s="305" t="s">
        <v>59</v>
      </c>
      <c r="B23" s="306"/>
      <c r="C23" s="152">
        <f>C22+G23</f>
        <v>0</v>
      </c>
      <c r="D23" s="153" t="s">
        <v>60</v>
      </c>
      <c r="E23" s="154"/>
      <c r="F23" s="155"/>
      <c r="G23" s="142">
        <f>'SO 04 1605-002 Rek'!H34</f>
        <v>0</v>
      </c>
    </row>
    <row r="24" spans="1:7">
      <c r="A24" s="156" t="s">
        <v>61</v>
      </c>
      <c r="B24" s="157"/>
      <c r="C24" s="158"/>
      <c r="D24" s="157" t="s">
        <v>62</v>
      </c>
      <c r="E24" s="157"/>
      <c r="F24" s="159" t="s">
        <v>63</v>
      </c>
      <c r="G24" s="160"/>
    </row>
    <row r="25" spans="1:7">
      <c r="A25" s="151" t="s">
        <v>64</v>
      </c>
      <c r="B25" s="121"/>
      <c r="C25" s="161"/>
      <c r="D25" s="121" t="s">
        <v>64</v>
      </c>
      <c r="F25" s="162" t="s">
        <v>64</v>
      </c>
      <c r="G25" s="163"/>
    </row>
    <row r="26" spans="1:7" ht="37.5" customHeight="1">
      <c r="A26" s="151" t="s">
        <v>65</v>
      </c>
      <c r="B26" s="164"/>
      <c r="C26" s="161"/>
      <c r="D26" s="121" t="s">
        <v>65</v>
      </c>
      <c r="F26" s="162" t="s">
        <v>65</v>
      </c>
      <c r="G26" s="163"/>
    </row>
    <row r="27" spans="1:7">
      <c r="A27" s="151"/>
      <c r="B27" s="165"/>
      <c r="C27" s="161"/>
      <c r="D27" s="121"/>
      <c r="F27" s="162"/>
      <c r="G27" s="163"/>
    </row>
    <row r="28" spans="1:7">
      <c r="A28" s="151" t="s">
        <v>66</v>
      </c>
      <c r="B28" s="121"/>
      <c r="C28" s="161"/>
      <c r="D28" s="162" t="s">
        <v>67</v>
      </c>
      <c r="E28" s="161"/>
      <c r="F28" s="166" t="s">
        <v>67</v>
      </c>
      <c r="G28" s="163"/>
    </row>
    <row r="29" spans="1:7" ht="69" customHeight="1">
      <c r="A29" s="151"/>
      <c r="B29" s="121"/>
      <c r="C29" s="167"/>
      <c r="D29" s="168"/>
      <c r="E29" s="167"/>
      <c r="F29" s="121"/>
      <c r="G29" s="163"/>
    </row>
    <row r="30" spans="1:7">
      <c r="A30" s="169" t="s">
        <v>11</v>
      </c>
      <c r="B30" s="170"/>
      <c r="C30" s="171">
        <v>21</v>
      </c>
      <c r="D30" s="170" t="s">
        <v>68</v>
      </c>
      <c r="E30" s="172"/>
      <c r="F30" s="300">
        <f>C23-F32</f>
        <v>0</v>
      </c>
      <c r="G30" s="301"/>
    </row>
    <row r="31" spans="1:7">
      <c r="A31" s="169" t="s">
        <v>69</v>
      </c>
      <c r="B31" s="170"/>
      <c r="C31" s="171">
        <f>C30</f>
        <v>21</v>
      </c>
      <c r="D31" s="170" t="s">
        <v>70</v>
      </c>
      <c r="E31" s="172"/>
      <c r="F31" s="300">
        <f>ROUND(PRODUCT(F30,C31/100),0)</f>
        <v>0</v>
      </c>
      <c r="G31" s="301"/>
    </row>
    <row r="32" spans="1:7">
      <c r="A32" s="169" t="s">
        <v>11</v>
      </c>
      <c r="B32" s="170"/>
      <c r="C32" s="171">
        <v>0</v>
      </c>
      <c r="D32" s="170" t="s">
        <v>70</v>
      </c>
      <c r="E32" s="172"/>
      <c r="F32" s="300">
        <v>0</v>
      </c>
      <c r="G32" s="301"/>
    </row>
    <row r="33" spans="1:8">
      <c r="A33" s="169" t="s">
        <v>69</v>
      </c>
      <c r="B33" s="173"/>
      <c r="C33" s="174">
        <f>C32</f>
        <v>0</v>
      </c>
      <c r="D33" s="170" t="s">
        <v>70</v>
      </c>
      <c r="E33" s="147"/>
      <c r="F33" s="300">
        <f>ROUND(PRODUCT(F32,C33/100),0)</f>
        <v>0</v>
      </c>
      <c r="G33" s="301"/>
    </row>
    <row r="34" spans="1:8" s="178" customFormat="1" ht="19.5" customHeight="1" thickBot="1">
      <c r="A34" s="175" t="s">
        <v>71</v>
      </c>
      <c r="B34" s="176"/>
      <c r="C34" s="176"/>
      <c r="D34" s="176"/>
      <c r="E34" s="177"/>
      <c r="F34" s="302">
        <f>ROUND(SUM(F30:F33),0)</f>
        <v>0</v>
      </c>
      <c r="G34" s="303"/>
    </row>
    <row r="36" spans="1:8">
      <c r="A36" s="2" t="s">
        <v>72</v>
      </c>
      <c r="B36" s="2"/>
      <c r="C36" s="2"/>
      <c r="D36" s="2"/>
      <c r="E36" s="2"/>
      <c r="F36" s="2"/>
      <c r="G36" s="2"/>
      <c r="H36" s="1" t="s">
        <v>1</v>
      </c>
    </row>
    <row r="37" spans="1:8" ht="14.25" customHeight="1">
      <c r="A37" s="2"/>
      <c r="B37" s="304" t="s">
        <v>1767</v>
      </c>
      <c r="C37" s="304"/>
      <c r="D37" s="304"/>
      <c r="E37" s="304"/>
      <c r="F37" s="304"/>
      <c r="G37" s="304"/>
      <c r="H37" s="1" t="s">
        <v>1</v>
      </c>
    </row>
    <row r="38" spans="1:8" ht="12.75" customHeight="1">
      <c r="A38" s="179"/>
      <c r="B38" s="304"/>
      <c r="C38" s="304"/>
      <c r="D38" s="304"/>
      <c r="E38" s="304"/>
      <c r="F38" s="304"/>
      <c r="G38" s="304"/>
      <c r="H38" s="1" t="s">
        <v>1</v>
      </c>
    </row>
    <row r="39" spans="1:8">
      <c r="A39" s="179"/>
      <c r="B39" s="304"/>
      <c r="C39" s="304"/>
      <c r="D39" s="304"/>
      <c r="E39" s="304"/>
      <c r="F39" s="304"/>
      <c r="G39" s="304"/>
      <c r="H39" s="1" t="s">
        <v>1</v>
      </c>
    </row>
    <row r="40" spans="1:8">
      <c r="A40" s="179"/>
      <c r="B40" s="304"/>
      <c r="C40" s="304"/>
      <c r="D40" s="304"/>
      <c r="E40" s="304"/>
      <c r="F40" s="304"/>
      <c r="G40" s="304"/>
      <c r="H40" s="1" t="s">
        <v>1</v>
      </c>
    </row>
    <row r="41" spans="1:8">
      <c r="A41" s="179"/>
      <c r="B41" s="304"/>
      <c r="C41" s="304"/>
      <c r="D41" s="304"/>
      <c r="E41" s="304"/>
      <c r="F41" s="304"/>
      <c r="G41" s="304"/>
      <c r="H41" s="1" t="s">
        <v>1</v>
      </c>
    </row>
    <row r="42" spans="1:8">
      <c r="A42" s="179"/>
      <c r="B42" s="304"/>
      <c r="C42" s="304"/>
      <c r="D42" s="304"/>
      <c r="E42" s="304"/>
      <c r="F42" s="304"/>
      <c r="G42" s="304"/>
      <c r="H42" s="1" t="s">
        <v>1</v>
      </c>
    </row>
    <row r="43" spans="1:8">
      <c r="A43" s="179"/>
      <c r="B43" s="304"/>
      <c r="C43" s="304"/>
      <c r="D43" s="304"/>
      <c r="E43" s="304"/>
      <c r="F43" s="304"/>
      <c r="G43" s="304"/>
      <c r="H43" s="1" t="s">
        <v>1</v>
      </c>
    </row>
    <row r="44" spans="1:8" ht="12.75" customHeight="1">
      <c r="A44" s="179"/>
      <c r="B44" s="304"/>
      <c r="C44" s="304"/>
      <c r="D44" s="304"/>
      <c r="E44" s="304"/>
      <c r="F44" s="304"/>
      <c r="G44" s="304"/>
      <c r="H44" s="1" t="s">
        <v>1</v>
      </c>
    </row>
    <row r="45" spans="1:8" ht="12.75" customHeight="1">
      <c r="A45" s="179"/>
      <c r="B45" s="304"/>
      <c r="C45" s="304"/>
      <c r="D45" s="304"/>
      <c r="E45" s="304"/>
      <c r="F45" s="304"/>
      <c r="G45" s="304"/>
      <c r="H45" s="1" t="s">
        <v>1</v>
      </c>
    </row>
    <row r="46" spans="1:8">
      <c r="B46" s="304"/>
      <c r="C46" s="304"/>
      <c r="D46" s="304"/>
      <c r="E46" s="304"/>
      <c r="F46" s="304"/>
      <c r="G46" s="304"/>
    </row>
    <row r="47" spans="1:8">
      <c r="B47" s="299"/>
      <c r="C47" s="299"/>
      <c r="D47" s="299"/>
      <c r="E47" s="299"/>
      <c r="F47" s="299"/>
      <c r="G47" s="299"/>
    </row>
    <row r="48" spans="1:8">
      <c r="B48" s="299"/>
      <c r="C48" s="299"/>
      <c r="D48" s="299"/>
      <c r="E48" s="299"/>
      <c r="F48" s="299"/>
      <c r="G48" s="299"/>
    </row>
    <row r="49" spans="2:7">
      <c r="B49" s="299"/>
      <c r="C49" s="299"/>
      <c r="D49" s="299"/>
      <c r="E49" s="299"/>
      <c r="F49" s="299"/>
      <c r="G49" s="299"/>
    </row>
    <row r="50" spans="2:7">
      <c r="B50" s="299"/>
      <c r="C50" s="299"/>
      <c r="D50" s="299"/>
      <c r="E50" s="299"/>
      <c r="F50" s="299"/>
      <c r="G50" s="299"/>
    </row>
    <row r="51" spans="2:7">
      <c r="B51" s="299"/>
      <c r="C51" s="299"/>
      <c r="D51" s="299"/>
      <c r="E51" s="299"/>
      <c r="F51" s="299"/>
      <c r="G51" s="299"/>
    </row>
  </sheetData>
  <mergeCells count="17">
    <mergeCell ref="A23:B23"/>
    <mergeCell ref="C8:E8"/>
    <mergeCell ref="C9:E9"/>
    <mergeCell ref="C10:E10"/>
    <mergeCell ref="C11:E11"/>
    <mergeCell ref="C12:E12"/>
    <mergeCell ref="B51:G51"/>
    <mergeCell ref="F30:G30"/>
    <mergeCell ref="F31:G31"/>
    <mergeCell ref="F32:G32"/>
    <mergeCell ref="F33:G33"/>
    <mergeCell ref="F34:G34"/>
    <mergeCell ref="B47:G47"/>
    <mergeCell ref="B48:G48"/>
    <mergeCell ref="B49:G49"/>
    <mergeCell ref="B50:G50"/>
    <mergeCell ref="B37:G46"/>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&amp;A</oddFooter>
  </headerFooter>
</worksheet>
</file>

<file path=xl/worksheets/sheet12.xml><?xml version="1.0" encoding="utf-8"?>
<worksheet xmlns="http://schemas.openxmlformats.org/spreadsheetml/2006/main" xmlns:r="http://schemas.openxmlformats.org/officeDocument/2006/relationships">
  <sheetPr codeName="List34"/>
  <dimension ref="A1:BE85"/>
  <sheetViews>
    <sheetView workbookViewId="0">
      <selection activeCell="A36" sqref="A36:I39"/>
    </sheetView>
  </sheetViews>
  <sheetFormatPr defaultRowHeight="12.75"/>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11.140625" style="1" customWidth="1"/>
    <col min="9" max="9" width="10.7109375" style="1" customWidth="1"/>
    <col min="10" max="16384" width="9.140625" style="1"/>
  </cols>
  <sheetData>
    <row r="1" spans="1:9" ht="13.5" thickTop="1">
      <c r="A1" s="310" t="s">
        <v>2</v>
      </c>
      <c r="B1" s="311"/>
      <c r="C1" s="180" t="s">
        <v>103</v>
      </c>
      <c r="D1" s="181"/>
      <c r="E1" s="182"/>
      <c r="F1" s="181"/>
      <c r="G1" s="183" t="s">
        <v>73</v>
      </c>
      <c r="H1" s="184" t="s">
        <v>101</v>
      </c>
      <c r="I1" s="185"/>
    </row>
    <row r="2" spans="1:9" ht="13.5" thickBot="1">
      <c r="A2" s="312" t="s">
        <v>74</v>
      </c>
      <c r="B2" s="313"/>
      <c r="C2" s="186" t="s">
        <v>1520</v>
      </c>
      <c r="D2" s="187"/>
      <c r="E2" s="188"/>
      <c r="F2" s="187"/>
      <c r="G2" s="314" t="s">
        <v>1519</v>
      </c>
      <c r="H2" s="315"/>
      <c r="I2" s="316"/>
    </row>
    <row r="3" spans="1:9" ht="13.5" thickTop="1">
      <c r="F3" s="121"/>
    </row>
    <row r="4" spans="1:9" ht="19.5" customHeight="1">
      <c r="A4" s="189" t="s">
        <v>75</v>
      </c>
      <c r="B4" s="190"/>
      <c r="C4" s="190"/>
      <c r="D4" s="190"/>
      <c r="E4" s="191"/>
      <c r="F4" s="190"/>
      <c r="G4" s="190"/>
      <c r="H4" s="190"/>
      <c r="I4" s="190"/>
    </row>
    <row r="5" spans="1:9" ht="13.5" thickBot="1"/>
    <row r="6" spans="1:9" s="121" customFormat="1" ht="13.5" thickBot="1">
      <c r="A6" s="192"/>
      <c r="B6" s="193" t="s">
        <v>76</v>
      </c>
      <c r="C6" s="193"/>
      <c r="D6" s="194"/>
      <c r="E6" s="195" t="s">
        <v>22</v>
      </c>
      <c r="F6" s="196" t="s">
        <v>23</v>
      </c>
      <c r="G6" s="196" t="s">
        <v>24</v>
      </c>
      <c r="H6" s="196" t="s">
        <v>25</v>
      </c>
      <c r="I6" s="197" t="s">
        <v>26</v>
      </c>
    </row>
    <row r="7" spans="1:9" s="121" customFormat="1">
      <c r="A7" s="286" t="str">
        <f>'SO 04 1605-002 Pol'!B7</f>
        <v>1</v>
      </c>
      <c r="B7" s="62" t="str">
        <f>'SO 04 1605-002 Pol'!C7</f>
        <v>Zemní práce</v>
      </c>
      <c r="D7" s="198"/>
      <c r="E7" s="287">
        <f>'SO 04 1605-002 Pol'!BA64</f>
        <v>0</v>
      </c>
      <c r="F7" s="288">
        <f>'SO 04 1605-002 Pol'!BB64</f>
        <v>0</v>
      </c>
      <c r="G7" s="288">
        <f>'SO 04 1605-002 Pol'!BC64</f>
        <v>0</v>
      </c>
      <c r="H7" s="288">
        <f>'SO 04 1605-002 Pol'!BD64</f>
        <v>0</v>
      </c>
      <c r="I7" s="289">
        <f>'SO 04 1605-002 Pol'!BE64</f>
        <v>0</v>
      </c>
    </row>
    <row r="8" spans="1:9" s="121" customFormat="1">
      <c r="A8" s="286" t="str">
        <f>'SO 04 1605-002 Pol'!B65</f>
        <v>2</v>
      </c>
      <c r="B8" s="62" t="str">
        <f>'SO 04 1605-002 Pol'!C65</f>
        <v>Základy a zvláštní zakládání</v>
      </c>
      <c r="D8" s="198"/>
      <c r="E8" s="287">
        <f>'SO 04 1605-002 Pol'!BA86</f>
        <v>0</v>
      </c>
      <c r="F8" s="288">
        <f>'SO 04 1605-002 Pol'!BB86</f>
        <v>0</v>
      </c>
      <c r="G8" s="288">
        <f>'SO 04 1605-002 Pol'!BC86</f>
        <v>0</v>
      </c>
      <c r="H8" s="288">
        <f>'SO 04 1605-002 Pol'!BD86</f>
        <v>0</v>
      </c>
      <c r="I8" s="289">
        <f>'SO 04 1605-002 Pol'!BE86</f>
        <v>0</v>
      </c>
    </row>
    <row r="9" spans="1:9" s="121" customFormat="1">
      <c r="A9" s="286" t="str">
        <f>'SO 04 1605-002 Pol'!B87</f>
        <v>3</v>
      </c>
      <c r="B9" s="62" t="str">
        <f>'SO 04 1605-002 Pol'!C87</f>
        <v>Svislé a kompletní konstrukce</v>
      </c>
      <c r="D9" s="198"/>
      <c r="E9" s="287">
        <f>'SO 04 1605-002 Pol'!BA99</f>
        <v>0</v>
      </c>
      <c r="F9" s="288">
        <f>'SO 04 1605-002 Pol'!BB99</f>
        <v>0</v>
      </c>
      <c r="G9" s="288">
        <f>'SO 04 1605-002 Pol'!BC99</f>
        <v>0</v>
      </c>
      <c r="H9" s="288">
        <f>'SO 04 1605-002 Pol'!BD99</f>
        <v>0</v>
      </c>
      <c r="I9" s="289">
        <f>'SO 04 1605-002 Pol'!BE99</f>
        <v>0</v>
      </c>
    </row>
    <row r="10" spans="1:9" s="121" customFormat="1">
      <c r="A10" s="286" t="str">
        <f>'SO 04 1605-002 Pol'!B100</f>
        <v>4</v>
      </c>
      <c r="B10" s="62" t="str">
        <f>'SO 04 1605-002 Pol'!C100</f>
        <v>Vodorovné konstrukce</v>
      </c>
      <c r="D10" s="198"/>
      <c r="E10" s="287">
        <f>'SO 04 1605-002 Pol'!BA105</f>
        <v>0</v>
      </c>
      <c r="F10" s="288">
        <f>'SO 04 1605-002 Pol'!BB105</f>
        <v>0</v>
      </c>
      <c r="G10" s="288">
        <f>'SO 04 1605-002 Pol'!BC105</f>
        <v>0</v>
      </c>
      <c r="H10" s="288">
        <f>'SO 04 1605-002 Pol'!BD105</f>
        <v>0</v>
      </c>
      <c r="I10" s="289">
        <f>'SO 04 1605-002 Pol'!BE105</f>
        <v>0</v>
      </c>
    </row>
    <row r="11" spans="1:9" s="121" customFormat="1">
      <c r="A11" s="286" t="str">
        <f>'SO 04 1605-002 Pol'!B106</f>
        <v>5</v>
      </c>
      <c r="B11" s="62" t="str">
        <f>'SO 04 1605-002 Pol'!C106</f>
        <v>Komunikace</v>
      </c>
      <c r="D11" s="198"/>
      <c r="E11" s="287">
        <f>'SO 04 1605-002 Pol'!BA122</f>
        <v>0</v>
      </c>
      <c r="F11" s="288">
        <f>'SO 04 1605-002 Pol'!BB122</f>
        <v>0</v>
      </c>
      <c r="G11" s="288">
        <f>'SO 04 1605-002 Pol'!BC122</f>
        <v>0</v>
      </c>
      <c r="H11" s="288">
        <f>'SO 04 1605-002 Pol'!BD122</f>
        <v>0</v>
      </c>
      <c r="I11" s="289">
        <f>'SO 04 1605-002 Pol'!BE122</f>
        <v>0</v>
      </c>
    </row>
    <row r="12" spans="1:9" s="121" customFormat="1">
      <c r="A12" s="286" t="str">
        <f>'SO 04 1605-002 Pol'!B123</f>
        <v>61</v>
      </c>
      <c r="B12" s="62" t="str">
        <f>'SO 04 1605-002 Pol'!C123</f>
        <v>Upravy povrchů vnitřní</v>
      </c>
      <c r="D12" s="198"/>
      <c r="E12" s="287">
        <f>'SO 04 1605-002 Pol'!BA135</f>
        <v>0</v>
      </c>
      <c r="F12" s="288">
        <f>'SO 04 1605-002 Pol'!BB135</f>
        <v>0</v>
      </c>
      <c r="G12" s="288">
        <f>'SO 04 1605-002 Pol'!BC135</f>
        <v>0</v>
      </c>
      <c r="H12" s="288">
        <f>'SO 04 1605-002 Pol'!BD135</f>
        <v>0</v>
      </c>
      <c r="I12" s="289">
        <f>'SO 04 1605-002 Pol'!BE135</f>
        <v>0</v>
      </c>
    </row>
    <row r="13" spans="1:9" s="121" customFormat="1">
      <c r="A13" s="286" t="str">
        <f>'SO 04 1605-002 Pol'!B136</f>
        <v>62</v>
      </c>
      <c r="B13" s="62" t="str">
        <f>'SO 04 1605-002 Pol'!C136</f>
        <v>Úpravy povrchů vnější</v>
      </c>
      <c r="D13" s="198"/>
      <c r="E13" s="287">
        <f>'SO 04 1605-002 Pol'!BA162</f>
        <v>0</v>
      </c>
      <c r="F13" s="288">
        <f>'SO 04 1605-002 Pol'!BB162</f>
        <v>0</v>
      </c>
      <c r="G13" s="288">
        <f>'SO 04 1605-002 Pol'!BC162</f>
        <v>0</v>
      </c>
      <c r="H13" s="288">
        <f>'SO 04 1605-002 Pol'!BD162</f>
        <v>0</v>
      </c>
      <c r="I13" s="289">
        <f>'SO 04 1605-002 Pol'!BE162</f>
        <v>0</v>
      </c>
    </row>
    <row r="14" spans="1:9" s="121" customFormat="1">
      <c r="A14" s="286" t="str">
        <f>'SO 04 1605-002 Pol'!B163</f>
        <v>96</v>
      </c>
      <c r="B14" s="62" t="str">
        <f>'SO 04 1605-002 Pol'!C163</f>
        <v>Bourání konstrukcí</v>
      </c>
      <c r="D14" s="198"/>
      <c r="E14" s="287">
        <f>'SO 04 1605-002 Pol'!BA175</f>
        <v>0</v>
      </c>
      <c r="F14" s="288">
        <f>'SO 04 1605-002 Pol'!BB175</f>
        <v>0</v>
      </c>
      <c r="G14" s="288">
        <f>'SO 04 1605-002 Pol'!BC175</f>
        <v>0</v>
      </c>
      <c r="H14" s="288">
        <f>'SO 04 1605-002 Pol'!BD175</f>
        <v>0</v>
      </c>
      <c r="I14" s="289">
        <f>'SO 04 1605-002 Pol'!BE175</f>
        <v>0</v>
      </c>
    </row>
    <row r="15" spans="1:9" s="121" customFormat="1">
      <c r="A15" s="286" t="str">
        <f>'SO 04 1605-002 Pol'!B176</f>
        <v>99</v>
      </c>
      <c r="B15" s="62" t="str">
        <f>'SO 04 1605-002 Pol'!C176</f>
        <v>Staveništní přesun hmot</v>
      </c>
      <c r="D15" s="198"/>
      <c r="E15" s="287">
        <f>'SO 04 1605-002 Pol'!BA178</f>
        <v>0</v>
      </c>
      <c r="F15" s="288">
        <f>'SO 04 1605-002 Pol'!BB178</f>
        <v>0</v>
      </c>
      <c r="G15" s="288">
        <f>'SO 04 1605-002 Pol'!BC178</f>
        <v>0</v>
      </c>
      <c r="H15" s="288">
        <f>'SO 04 1605-002 Pol'!BD178</f>
        <v>0</v>
      </c>
      <c r="I15" s="289">
        <f>'SO 04 1605-002 Pol'!BE178</f>
        <v>0</v>
      </c>
    </row>
    <row r="16" spans="1:9" s="121" customFormat="1">
      <c r="A16" s="286" t="str">
        <f>'SO 04 1605-002 Pol'!B179</f>
        <v>711</v>
      </c>
      <c r="B16" s="62" t="str">
        <f>'SO 04 1605-002 Pol'!C179</f>
        <v>Izolace proti vodě</v>
      </c>
      <c r="D16" s="198"/>
      <c r="E16" s="287">
        <f>'SO 04 1605-002 Pol'!BA189</f>
        <v>0</v>
      </c>
      <c r="F16" s="288">
        <f>'SO 04 1605-002 Pol'!BB189</f>
        <v>0</v>
      </c>
      <c r="G16" s="288">
        <f>'SO 04 1605-002 Pol'!BC189</f>
        <v>0</v>
      </c>
      <c r="H16" s="288">
        <f>'SO 04 1605-002 Pol'!BD189</f>
        <v>0</v>
      </c>
      <c r="I16" s="289">
        <f>'SO 04 1605-002 Pol'!BE189</f>
        <v>0</v>
      </c>
    </row>
    <row r="17" spans="1:57" s="121" customFormat="1">
      <c r="A17" s="286" t="str">
        <f>'SO 04 1605-002 Pol'!B190</f>
        <v>766</v>
      </c>
      <c r="B17" s="62" t="str">
        <f>'SO 04 1605-002 Pol'!C190</f>
        <v>Konstrukce truhlářské</v>
      </c>
      <c r="D17" s="198"/>
      <c r="E17" s="287">
        <f>'SO 04 1605-002 Pol'!BA209</f>
        <v>0</v>
      </c>
      <c r="F17" s="288">
        <f>'SO 04 1605-002 Pol'!BB209</f>
        <v>0</v>
      </c>
      <c r="G17" s="288">
        <f>'SO 04 1605-002 Pol'!BC209</f>
        <v>0</v>
      </c>
      <c r="H17" s="288">
        <f>'SO 04 1605-002 Pol'!BD209</f>
        <v>0</v>
      </c>
      <c r="I17" s="289">
        <f>'SO 04 1605-002 Pol'!BE209</f>
        <v>0</v>
      </c>
    </row>
    <row r="18" spans="1:57" s="121" customFormat="1">
      <c r="A18" s="286" t="str">
        <f>'SO 04 1605-002 Pol'!B210</f>
        <v>767</v>
      </c>
      <c r="B18" s="62" t="str">
        <f>'SO 04 1605-002 Pol'!C210</f>
        <v>Konstrukce zámečnické</v>
      </c>
      <c r="D18" s="198"/>
      <c r="E18" s="287">
        <f>'SO 04 1605-002 Pol'!BA226</f>
        <v>0</v>
      </c>
      <c r="F18" s="288">
        <f>'SO 04 1605-002 Pol'!BB226</f>
        <v>0</v>
      </c>
      <c r="G18" s="288">
        <f>'SO 04 1605-002 Pol'!BC226</f>
        <v>0</v>
      </c>
      <c r="H18" s="288">
        <f>'SO 04 1605-002 Pol'!BD226</f>
        <v>0</v>
      </c>
      <c r="I18" s="289">
        <f>'SO 04 1605-002 Pol'!BE226</f>
        <v>0</v>
      </c>
    </row>
    <row r="19" spans="1:57" s="121" customFormat="1">
      <c r="A19" s="286" t="str">
        <f>'SO 04 1605-002 Pol'!B227</f>
        <v>D96</v>
      </c>
      <c r="B19" s="62" t="str">
        <f>'SO 04 1605-002 Pol'!C227</f>
        <v>Přesuny suti a vybouraných hmot</v>
      </c>
      <c r="D19" s="198"/>
      <c r="E19" s="287">
        <f>'SO 04 1605-002 Pol'!BA233</f>
        <v>0</v>
      </c>
      <c r="F19" s="288">
        <f>'SO 04 1605-002 Pol'!BB233</f>
        <v>0</v>
      </c>
      <c r="G19" s="288">
        <f>'SO 04 1605-002 Pol'!BC233</f>
        <v>0</v>
      </c>
      <c r="H19" s="288">
        <f>'SO 04 1605-002 Pol'!BD233</f>
        <v>0</v>
      </c>
      <c r="I19" s="289">
        <f>'SO 04 1605-002 Pol'!BE233</f>
        <v>0</v>
      </c>
    </row>
    <row r="20" spans="1:57" s="121" customFormat="1" ht="13.5" thickBot="1">
      <c r="A20" s="286" t="str">
        <f>'SO 04 1605-002 Pol'!B234</f>
        <v>M46</v>
      </c>
      <c r="B20" s="62" t="str">
        <f>'SO 04 1605-002 Pol'!C234</f>
        <v>Zemní práce při montážích</v>
      </c>
      <c r="D20" s="198"/>
      <c r="E20" s="287">
        <f>'SO 04 1605-002 Pol'!BA237</f>
        <v>0</v>
      </c>
      <c r="F20" s="288">
        <f>'SO 04 1605-002 Pol'!BB237</f>
        <v>0</v>
      </c>
      <c r="G20" s="288">
        <f>'SO 04 1605-002 Pol'!BC237</f>
        <v>0</v>
      </c>
      <c r="H20" s="288">
        <f>'SO 04 1605-002 Pol'!BD237</f>
        <v>0</v>
      </c>
      <c r="I20" s="289">
        <f>'SO 04 1605-002 Pol'!BE237</f>
        <v>0</v>
      </c>
    </row>
    <row r="21" spans="1:57" s="14" customFormat="1" ht="13.5" thickBot="1">
      <c r="A21" s="199"/>
      <c r="B21" s="200" t="s">
        <v>77</v>
      </c>
      <c r="C21" s="200"/>
      <c r="D21" s="201"/>
      <c r="E21" s="202">
        <f>SUM(E7:E20)</f>
        <v>0</v>
      </c>
      <c r="F21" s="203">
        <f>SUM(F7:F20)</f>
        <v>0</v>
      </c>
      <c r="G21" s="203">
        <f>SUM(G7:G20)</f>
        <v>0</v>
      </c>
      <c r="H21" s="203">
        <f>SUM(H7:H20)</f>
        <v>0</v>
      </c>
      <c r="I21" s="204">
        <f>SUM(I7:I20)</f>
        <v>0</v>
      </c>
    </row>
    <row r="22" spans="1:57">
      <c r="A22" s="121"/>
      <c r="B22" s="121"/>
      <c r="C22" s="121"/>
      <c r="D22" s="121"/>
      <c r="E22" s="121"/>
      <c r="F22" s="121"/>
      <c r="G22" s="121"/>
      <c r="H22" s="121"/>
      <c r="I22" s="121"/>
    </row>
    <row r="23" spans="1:57" ht="19.5" customHeight="1">
      <c r="A23" s="190" t="s">
        <v>78</v>
      </c>
      <c r="B23" s="190"/>
      <c r="C23" s="190"/>
      <c r="D23" s="190"/>
      <c r="E23" s="190"/>
      <c r="F23" s="190"/>
      <c r="G23" s="205"/>
      <c r="H23" s="190"/>
      <c r="I23" s="190"/>
      <c r="BA23" s="127"/>
      <c r="BB23" s="127"/>
      <c r="BC23" s="127"/>
      <c r="BD23" s="127"/>
      <c r="BE23" s="127"/>
    </row>
    <row r="24" spans="1:57" ht="13.5" thickBot="1"/>
    <row r="25" spans="1:57">
      <c r="A25" s="156" t="s">
        <v>79</v>
      </c>
      <c r="B25" s="157"/>
      <c r="C25" s="157"/>
      <c r="D25" s="206"/>
      <c r="E25" s="207" t="s">
        <v>80</v>
      </c>
      <c r="F25" s="208" t="s">
        <v>12</v>
      </c>
      <c r="G25" s="209" t="s">
        <v>81</v>
      </c>
      <c r="H25" s="210"/>
      <c r="I25" s="211" t="s">
        <v>80</v>
      </c>
    </row>
    <row r="26" spans="1:57">
      <c r="A26" s="150" t="s">
        <v>1029</v>
      </c>
      <c r="B26" s="141"/>
      <c r="C26" s="141"/>
      <c r="D26" s="212"/>
      <c r="E26" s="213">
        <v>0</v>
      </c>
      <c r="F26" s="214">
        <v>0</v>
      </c>
      <c r="G26" s="215">
        <v>261649.129651464</v>
      </c>
      <c r="H26" s="216"/>
      <c r="I26" s="217">
        <f t="shared" ref="I26:I33" si="0">E26+F26*G26/100</f>
        <v>0</v>
      </c>
      <c r="BA26" s="1">
        <v>0</v>
      </c>
    </row>
    <row r="27" spans="1:57">
      <c r="A27" s="150" t="s">
        <v>58</v>
      </c>
      <c r="B27" s="141"/>
      <c r="C27" s="141"/>
      <c r="D27" s="212"/>
      <c r="E27" s="213">
        <v>0</v>
      </c>
      <c r="F27" s="214">
        <v>0</v>
      </c>
      <c r="G27" s="215">
        <v>261649.129651464</v>
      </c>
      <c r="H27" s="216"/>
      <c r="I27" s="217">
        <f t="shared" si="0"/>
        <v>0</v>
      </c>
      <c r="BA27" s="1">
        <v>0</v>
      </c>
    </row>
    <row r="28" spans="1:57">
      <c r="A28" s="150" t="s">
        <v>1030</v>
      </c>
      <c r="B28" s="141"/>
      <c r="C28" s="141"/>
      <c r="D28" s="212"/>
      <c r="E28" s="213">
        <v>0</v>
      </c>
      <c r="F28" s="214">
        <v>0</v>
      </c>
      <c r="G28" s="215">
        <v>261649.129651464</v>
      </c>
      <c r="H28" s="216"/>
      <c r="I28" s="217">
        <f t="shared" si="0"/>
        <v>0</v>
      </c>
      <c r="BA28" s="1">
        <v>0</v>
      </c>
    </row>
    <row r="29" spans="1:57">
      <c r="A29" s="150" t="s">
        <v>1031</v>
      </c>
      <c r="B29" s="141"/>
      <c r="C29" s="141"/>
      <c r="D29" s="212"/>
      <c r="E29" s="213">
        <v>0</v>
      </c>
      <c r="F29" s="214">
        <v>0</v>
      </c>
      <c r="G29" s="215">
        <v>261649.129651464</v>
      </c>
      <c r="H29" s="216"/>
      <c r="I29" s="217">
        <f t="shared" si="0"/>
        <v>0</v>
      </c>
      <c r="BA29" s="1">
        <v>0</v>
      </c>
    </row>
    <row r="30" spans="1:57">
      <c r="A30" s="150" t="s">
        <v>1032</v>
      </c>
      <c r="B30" s="141"/>
      <c r="C30" s="141"/>
      <c r="D30" s="212"/>
      <c r="E30" s="213">
        <v>0</v>
      </c>
      <c r="F30" s="214">
        <v>0</v>
      </c>
      <c r="G30" s="215">
        <v>263512.01465146401</v>
      </c>
      <c r="H30" s="216"/>
      <c r="I30" s="217">
        <f t="shared" si="0"/>
        <v>0</v>
      </c>
      <c r="BA30" s="1">
        <v>1</v>
      </c>
    </row>
    <row r="31" spans="1:57">
      <c r="A31" s="150" t="s">
        <v>1033</v>
      </c>
      <c r="B31" s="141"/>
      <c r="C31" s="141"/>
      <c r="D31" s="212"/>
      <c r="E31" s="213">
        <v>0</v>
      </c>
      <c r="F31" s="214">
        <v>0</v>
      </c>
      <c r="G31" s="215">
        <v>263512.01465146401</v>
      </c>
      <c r="H31" s="216"/>
      <c r="I31" s="217">
        <f t="shared" si="0"/>
        <v>0</v>
      </c>
      <c r="BA31" s="1">
        <v>1</v>
      </c>
    </row>
    <row r="32" spans="1:57">
      <c r="A32" s="150" t="s">
        <v>1034</v>
      </c>
      <c r="B32" s="141"/>
      <c r="C32" s="141"/>
      <c r="D32" s="212"/>
      <c r="E32" s="213">
        <v>0</v>
      </c>
      <c r="F32" s="214">
        <v>0</v>
      </c>
      <c r="G32" s="215">
        <v>263512.01465146401</v>
      </c>
      <c r="H32" s="216"/>
      <c r="I32" s="217">
        <f t="shared" si="0"/>
        <v>0</v>
      </c>
      <c r="BA32" s="1">
        <v>2</v>
      </c>
    </row>
    <row r="33" spans="1:53">
      <c r="A33" s="150" t="s">
        <v>1765</v>
      </c>
      <c r="B33" s="141"/>
      <c r="C33" s="141"/>
      <c r="D33" s="212"/>
      <c r="E33" s="213">
        <v>0</v>
      </c>
      <c r="F33" s="214">
        <v>0</v>
      </c>
      <c r="G33" s="215">
        <v>263512.01465146401</v>
      </c>
      <c r="H33" s="216"/>
      <c r="I33" s="217">
        <f t="shared" si="0"/>
        <v>0</v>
      </c>
      <c r="BA33" s="1">
        <v>2</v>
      </c>
    </row>
    <row r="34" spans="1:53" ht="13.5" thickBot="1">
      <c r="A34" s="218"/>
      <c r="B34" s="219" t="s">
        <v>82</v>
      </c>
      <c r="C34" s="220"/>
      <c r="D34" s="221"/>
      <c r="E34" s="222"/>
      <c r="F34" s="223"/>
      <c r="G34" s="223"/>
      <c r="H34" s="317">
        <f>SUM(I26:I33)</f>
        <v>0</v>
      </c>
      <c r="I34" s="318"/>
    </row>
    <row r="36" spans="1:53">
      <c r="A36" s="1" t="s">
        <v>72</v>
      </c>
      <c r="B36" s="14"/>
      <c r="F36" s="224"/>
      <c r="G36" s="225"/>
      <c r="H36" s="225"/>
      <c r="I36" s="46"/>
    </row>
    <row r="37" spans="1:53">
      <c r="A37" s="304" t="s">
        <v>1768</v>
      </c>
      <c r="B37" s="304"/>
      <c r="C37" s="304"/>
      <c r="D37" s="304"/>
      <c r="E37" s="304"/>
      <c r="F37" s="304"/>
      <c r="G37" s="304"/>
      <c r="H37" s="304"/>
      <c r="I37" s="304"/>
    </row>
    <row r="38" spans="1:53">
      <c r="A38" s="304"/>
      <c r="B38" s="304"/>
      <c r="C38" s="304"/>
      <c r="D38" s="304"/>
      <c r="E38" s="304"/>
      <c r="F38" s="304"/>
      <c r="G38" s="304"/>
      <c r="H38" s="304"/>
      <c r="I38" s="304"/>
    </row>
    <row r="39" spans="1:53">
      <c r="A39" s="304"/>
      <c r="B39" s="304"/>
      <c r="C39" s="304"/>
      <c r="D39" s="304"/>
      <c r="E39" s="304"/>
      <c r="F39" s="304"/>
      <c r="G39" s="304"/>
      <c r="H39" s="304"/>
      <c r="I39" s="304"/>
    </row>
    <row r="40" spans="1:53">
      <c r="F40" s="224"/>
      <c r="G40" s="225"/>
      <c r="H40" s="225"/>
      <c r="I40" s="46"/>
    </row>
    <row r="41" spans="1:53">
      <c r="F41" s="224"/>
      <c r="G41" s="225"/>
      <c r="H41" s="225"/>
      <c r="I41" s="46"/>
    </row>
    <row r="42" spans="1:53">
      <c r="F42" s="224"/>
      <c r="G42" s="225"/>
      <c r="H42" s="225"/>
      <c r="I42" s="46"/>
    </row>
    <row r="43" spans="1:53">
      <c r="F43" s="224"/>
      <c r="G43" s="225"/>
      <c r="H43" s="225"/>
      <c r="I43" s="46"/>
    </row>
    <row r="44" spans="1:53">
      <c r="F44" s="224"/>
      <c r="G44" s="225"/>
      <c r="H44" s="225"/>
      <c r="I44" s="46"/>
    </row>
    <row r="45" spans="1:53">
      <c r="F45" s="224"/>
      <c r="G45" s="225"/>
      <c r="H45" s="225"/>
      <c r="I45" s="46"/>
    </row>
    <row r="46" spans="1:53">
      <c r="F46" s="224"/>
      <c r="G46" s="225"/>
      <c r="H46" s="225"/>
      <c r="I46" s="46"/>
    </row>
    <row r="47" spans="1:53">
      <c r="F47" s="224"/>
      <c r="G47" s="225"/>
      <c r="H47" s="225"/>
      <c r="I47" s="46"/>
    </row>
    <row r="48" spans="1:53">
      <c r="F48" s="224"/>
      <c r="G48" s="225"/>
      <c r="H48" s="225"/>
      <c r="I48" s="46"/>
    </row>
    <row r="49" spans="6:9">
      <c r="F49" s="224"/>
      <c r="G49" s="225"/>
      <c r="H49" s="225"/>
      <c r="I49" s="46"/>
    </row>
    <row r="50" spans="6:9">
      <c r="F50" s="224"/>
      <c r="G50" s="225"/>
      <c r="H50" s="225"/>
      <c r="I50" s="46"/>
    </row>
    <row r="51" spans="6:9">
      <c r="F51" s="224"/>
      <c r="G51" s="225"/>
      <c r="H51" s="225"/>
      <c r="I51" s="46"/>
    </row>
    <row r="52" spans="6:9">
      <c r="F52" s="224"/>
      <c r="G52" s="225"/>
      <c r="H52" s="225"/>
      <c r="I52" s="46"/>
    </row>
    <row r="53" spans="6:9">
      <c r="F53" s="224"/>
      <c r="G53" s="225"/>
      <c r="H53" s="225"/>
      <c r="I53" s="46"/>
    </row>
    <row r="54" spans="6:9">
      <c r="F54" s="224"/>
      <c r="G54" s="225"/>
      <c r="H54" s="225"/>
      <c r="I54" s="46"/>
    </row>
    <row r="55" spans="6:9">
      <c r="F55" s="224"/>
      <c r="G55" s="225"/>
      <c r="H55" s="225"/>
      <c r="I55" s="46"/>
    </row>
    <row r="56" spans="6:9">
      <c r="F56" s="224"/>
      <c r="G56" s="225"/>
      <c r="H56" s="225"/>
      <c r="I56" s="46"/>
    </row>
    <row r="57" spans="6:9">
      <c r="F57" s="224"/>
      <c r="G57" s="225"/>
      <c r="H57" s="225"/>
      <c r="I57" s="46"/>
    </row>
    <row r="58" spans="6:9">
      <c r="F58" s="224"/>
      <c r="G58" s="225"/>
      <c r="H58" s="225"/>
      <c r="I58" s="46"/>
    </row>
    <row r="59" spans="6:9">
      <c r="F59" s="224"/>
      <c r="G59" s="225"/>
      <c r="H59" s="225"/>
      <c r="I59" s="46"/>
    </row>
    <row r="60" spans="6:9">
      <c r="F60" s="224"/>
      <c r="G60" s="225"/>
      <c r="H60" s="225"/>
      <c r="I60" s="46"/>
    </row>
    <row r="61" spans="6:9">
      <c r="F61" s="224"/>
      <c r="G61" s="225"/>
      <c r="H61" s="225"/>
      <c r="I61" s="46"/>
    </row>
    <row r="62" spans="6:9">
      <c r="F62" s="224"/>
      <c r="G62" s="225"/>
      <c r="H62" s="225"/>
      <c r="I62" s="46"/>
    </row>
    <row r="63" spans="6:9">
      <c r="F63" s="224"/>
      <c r="G63" s="225"/>
      <c r="H63" s="225"/>
      <c r="I63" s="46"/>
    </row>
    <row r="64" spans="6:9">
      <c r="F64" s="224"/>
      <c r="G64" s="225"/>
      <c r="H64" s="225"/>
      <c r="I64" s="46"/>
    </row>
    <row r="65" spans="6:9">
      <c r="F65" s="224"/>
      <c r="G65" s="225"/>
      <c r="H65" s="225"/>
      <c r="I65" s="46"/>
    </row>
    <row r="66" spans="6:9">
      <c r="F66" s="224"/>
      <c r="G66" s="225"/>
      <c r="H66" s="225"/>
      <c r="I66" s="46"/>
    </row>
    <row r="67" spans="6:9">
      <c r="F67" s="224"/>
      <c r="G67" s="225"/>
      <c r="H67" s="225"/>
      <c r="I67" s="46"/>
    </row>
    <row r="68" spans="6:9">
      <c r="F68" s="224"/>
      <c r="G68" s="225"/>
      <c r="H68" s="225"/>
      <c r="I68" s="46"/>
    </row>
    <row r="69" spans="6:9">
      <c r="F69" s="224"/>
      <c r="G69" s="225"/>
      <c r="H69" s="225"/>
      <c r="I69" s="46"/>
    </row>
    <row r="70" spans="6:9">
      <c r="F70" s="224"/>
      <c r="G70" s="225"/>
      <c r="H70" s="225"/>
      <c r="I70" s="46"/>
    </row>
    <row r="71" spans="6:9">
      <c r="F71" s="224"/>
      <c r="G71" s="225"/>
      <c r="H71" s="225"/>
      <c r="I71" s="46"/>
    </row>
    <row r="72" spans="6:9">
      <c r="F72" s="224"/>
      <c r="G72" s="225"/>
      <c r="H72" s="225"/>
      <c r="I72" s="46"/>
    </row>
    <row r="73" spans="6:9">
      <c r="F73" s="224"/>
      <c r="G73" s="225"/>
      <c r="H73" s="225"/>
      <c r="I73" s="46"/>
    </row>
    <row r="74" spans="6:9">
      <c r="F74" s="224"/>
      <c r="G74" s="225"/>
      <c r="H74" s="225"/>
      <c r="I74" s="46"/>
    </row>
    <row r="75" spans="6:9">
      <c r="F75" s="224"/>
      <c r="G75" s="225"/>
      <c r="H75" s="225"/>
      <c r="I75" s="46"/>
    </row>
    <row r="76" spans="6:9">
      <c r="F76" s="224"/>
      <c r="G76" s="225"/>
      <c r="H76" s="225"/>
      <c r="I76" s="46"/>
    </row>
    <row r="77" spans="6:9">
      <c r="F77" s="224"/>
      <c r="G77" s="225"/>
      <c r="H77" s="225"/>
      <c r="I77" s="46"/>
    </row>
    <row r="78" spans="6:9">
      <c r="F78" s="224"/>
      <c r="G78" s="225"/>
      <c r="H78" s="225"/>
      <c r="I78" s="46"/>
    </row>
    <row r="79" spans="6:9">
      <c r="F79" s="224"/>
      <c r="G79" s="225"/>
      <c r="H79" s="225"/>
      <c r="I79" s="46"/>
    </row>
    <row r="80" spans="6:9">
      <c r="F80" s="224"/>
      <c r="G80" s="225"/>
      <c r="H80" s="225"/>
      <c r="I80" s="46"/>
    </row>
    <row r="81" spans="6:9">
      <c r="F81" s="224"/>
      <c r="G81" s="225"/>
      <c r="H81" s="225"/>
      <c r="I81" s="46"/>
    </row>
    <row r="82" spans="6:9">
      <c r="F82" s="224"/>
      <c r="G82" s="225"/>
      <c r="H82" s="225"/>
      <c r="I82" s="46"/>
    </row>
    <row r="83" spans="6:9">
      <c r="F83" s="224"/>
      <c r="G83" s="225"/>
      <c r="H83" s="225"/>
      <c r="I83" s="46"/>
    </row>
    <row r="84" spans="6:9">
      <c r="F84" s="224"/>
      <c r="G84" s="225"/>
      <c r="H84" s="225"/>
      <c r="I84" s="46"/>
    </row>
    <row r="85" spans="6:9">
      <c r="F85" s="224"/>
      <c r="G85" s="225"/>
      <c r="H85" s="225"/>
      <c r="I85" s="46"/>
    </row>
  </sheetData>
  <mergeCells count="5">
    <mergeCell ref="A1:B1"/>
    <mergeCell ref="A2:B2"/>
    <mergeCell ref="G2:I2"/>
    <mergeCell ref="H34:I34"/>
    <mergeCell ref="A37:I39"/>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&amp;A</oddFooter>
  </headerFooter>
</worksheet>
</file>

<file path=xl/worksheets/sheet13.xml><?xml version="1.0" encoding="utf-8"?>
<worksheet xmlns="http://schemas.openxmlformats.org/spreadsheetml/2006/main" xmlns:r="http://schemas.openxmlformats.org/officeDocument/2006/relationships">
  <sheetPr codeName="List5"/>
  <dimension ref="A1:CB310"/>
  <sheetViews>
    <sheetView showGridLines="0" showZeros="0" zoomScaleNormal="100" zoomScaleSheetLayoutView="100" workbookViewId="0">
      <selection activeCell="F228" sqref="F228:F235"/>
    </sheetView>
  </sheetViews>
  <sheetFormatPr defaultRowHeight="12.75"/>
  <cols>
    <col min="1" max="1" width="4.42578125" style="226" customWidth="1"/>
    <col min="2" max="2" width="11.5703125" style="226" customWidth="1"/>
    <col min="3" max="3" width="40.42578125" style="226" customWidth="1"/>
    <col min="4" max="4" width="5.5703125" style="226" customWidth="1"/>
    <col min="5" max="5" width="8.5703125" style="234" customWidth="1"/>
    <col min="6" max="6" width="9.85546875" style="226" customWidth="1"/>
    <col min="7" max="7" width="13.85546875" style="226" customWidth="1"/>
    <col min="8" max="8" width="11.7109375" style="226" customWidth="1"/>
    <col min="9" max="9" width="11.5703125" style="226" customWidth="1"/>
    <col min="10" max="10" width="11" style="226" customWidth="1"/>
    <col min="11" max="11" width="10.42578125" style="226" customWidth="1"/>
    <col min="12" max="12" width="75.42578125" style="226" customWidth="1"/>
    <col min="13" max="13" width="45.28515625" style="226" customWidth="1"/>
    <col min="14" max="16384" width="9.140625" style="226"/>
  </cols>
  <sheetData>
    <row r="1" spans="1:80" ht="15.75">
      <c r="A1" s="325" t="s">
        <v>83</v>
      </c>
      <c r="B1" s="325"/>
      <c r="C1" s="325"/>
      <c r="D1" s="325"/>
      <c r="E1" s="325"/>
      <c r="F1" s="325"/>
      <c r="G1" s="325"/>
    </row>
    <row r="2" spans="1:80" ht="14.25" customHeight="1" thickBot="1">
      <c r="B2" s="227"/>
      <c r="C2" s="228"/>
      <c r="D2" s="228"/>
      <c r="E2" s="229"/>
      <c r="F2" s="228"/>
      <c r="G2" s="228"/>
    </row>
    <row r="3" spans="1:80" ht="13.5" thickTop="1">
      <c r="A3" s="310" t="s">
        <v>2</v>
      </c>
      <c r="B3" s="311"/>
      <c r="C3" s="180" t="s">
        <v>103</v>
      </c>
      <c r="D3" s="181"/>
      <c r="E3" s="230" t="s">
        <v>84</v>
      </c>
      <c r="F3" s="231" t="str">
        <f>'SO 04 1605-002 Rek'!H1</f>
        <v>16/05-002</v>
      </c>
      <c r="G3" s="232"/>
    </row>
    <row r="4" spans="1:80" ht="13.5" thickBot="1">
      <c r="A4" s="326" t="s">
        <v>74</v>
      </c>
      <c r="B4" s="313"/>
      <c r="C4" s="186" t="s">
        <v>1520</v>
      </c>
      <c r="D4" s="187"/>
      <c r="E4" s="327" t="str">
        <f>'SO 04 1605-002 Rek'!G2</f>
        <v>Vnější rampa a vstup</v>
      </c>
      <c r="F4" s="328"/>
      <c r="G4" s="329"/>
    </row>
    <row r="5" spans="1:80" ht="13.5" thickTop="1">
      <c r="A5" s="233"/>
      <c r="G5" s="235"/>
    </row>
    <row r="6" spans="1:80" ht="27" customHeight="1">
      <c r="A6" s="236" t="s">
        <v>85</v>
      </c>
      <c r="B6" s="237" t="s">
        <v>86</v>
      </c>
      <c r="C6" s="237" t="s">
        <v>87</v>
      </c>
      <c r="D6" s="237" t="s">
        <v>88</v>
      </c>
      <c r="E6" s="238" t="s">
        <v>89</v>
      </c>
      <c r="F6" s="237" t="s">
        <v>90</v>
      </c>
      <c r="G6" s="239" t="s">
        <v>91</v>
      </c>
      <c r="H6" s="240" t="s">
        <v>92</v>
      </c>
      <c r="I6" s="240" t="s">
        <v>93</v>
      </c>
      <c r="J6" s="240" t="s">
        <v>94</v>
      </c>
      <c r="K6" s="240" t="s">
        <v>95</v>
      </c>
    </row>
    <row r="7" spans="1:80">
      <c r="A7" s="241" t="s">
        <v>96</v>
      </c>
      <c r="B7" s="242" t="s">
        <v>97</v>
      </c>
      <c r="C7" s="243" t="s">
        <v>98</v>
      </c>
      <c r="D7" s="244"/>
      <c r="E7" s="245"/>
      <c r="F7" s="245"/>
      <c r="G7" s="246"/>
      <c r="H7" s="247"/>
      <c r="I7" s="248"/>
      <c r="J7" s="249"/>
      <c r="K7" s="250"/>
      <c r="O7" s="251">
        <v>1</v>
      </c>
    </row>
    <row r="8" spans="1:80">
      <c r="A8" s="252">
        <v>1</v>
      </c>
      <c r="B8" s="253" t="s">
        <v>1521</v>
      </c>
      <c r="C8" s="254" t="s">
        <v>1522</v>
      </c>
      <c r="D8" s="255" t="s">
        <v>110</v>
      </c>
      <c r="E8" s="256">
        <v>13.02</v>
      </c>
      <c r="F8" s="256"/>
      <c r="G8" s="257">
        <f>E8*F8</f>
        <v>0</v>
      </c>
      <c r="H8" s="258">
        <v>0</v>
      </c>
      <c r="I8" s="259">
        <f>E8*H8</f>
        <v>0</v>
      </c>
      <c r="J8" s="258">
        <v>-0.22500000000000001</v>
      </c>
      <c r="K8" s="259">
        <f>E8*J8</f>
        <v>-2.9295</v>
      </c>
      <c r="O8" s="251">
        <v>2</v>
      </c>
      <c r="AA8" s="226">
        <v>1</v>
      </c>
      <c r="AB8" s="226">
        <v>1</v>
      </c>
      <c r="AC8" s="226">
        <v>1</v>
      </c>
      <c r="AZ8" s="226">
        <v>1</v>
      </c>
      <c r="BA8" s="226">
        <f>IF(AZ8=1,G8,0)</f>
        <v>0</v>
      </c>
      <c r="BB8" s="226">
        <f>IF(AZ8=2,G8,0)</f>
        <v>0</v>
      </c>
      <c r="BC8" s="226">
        <f>IF(AZ8=3,G8,0)</f>
        <v>0</v>
      </c>
      <c r="BD8" s="226">
        <f>IF(AZ8=4,G8,0)</f>
        <v>0</v>
      </c>
      <c r="BE8" s="226">
        <f>IF(AZ8=5,G8,0)</f>
        <v>0</v>
      </c>
      <c r="CA8" s="251">
        <v>1</v>
      </c>
      <c r="CB8" s="251">
        <v>1</v>
      </c>
    </row>
    <row r="9" spans="1:80">
      <c r="A9" s="260"/>
      <c r="B9" s="264"/>
      <c r="C9" s="322" t="s">
        <v>1523</v>
      </c>
      <c r="D9" s="323"/>
      <c r="E9" s="265">
        <v>11.52</v>
      </c>
      <c r="F9" s="266"/>
      <c r="G9" s="267"/>
      <c r="H9" s="268"/>
      <c r="I9" s="262"/>
      <c r="J9" s="269"/>
      <c r="K9" s="262"/>
      <c r="M9" s="263" t="s">
        <v>1523</v>
      </c>
      <c r="O9" s="251"/>
    </row>
    <row r="10" spans="1:80">
      <c r="A10" s="260"/>
      <c r="B10" s="264"/>
      <c r="C10" s="322" t="s">
        <v>1524</v>
      </c>
      <c r="D10" s="323"/>
      <c r="E10" s="265">
        <v>1.5</v>
      </c>
      <c r="F10" s="266"/>
      <c r="G10" s="267"/>
      <c r="H10" s="268"/>
      <c r="I10" s="262"/>
      <c r="J10" s="269"/>
      <c r="K10" s="262"/>
      <c r="M10" s="263" t="s">
        <v>1524</v>
      </c>
      <c r="O10" s="251"/>
    </row>
    <row r="11" spans="1:80">
      <c r="A11" s="252">
        <v>2</v>
      </c>
      <c r="B11" s="253" t="s">
        <v>1525</v>
      </c>
      <c r="C11" s="254" t="s">
        <v>1526</v>
      </c>
      <c r="D11" s="255" t="s">
        <v>312</v>
      </c>
      <c r="E11" s="256">
        <v>10</v>
      </c>
      <c r="F11" s="256"/>
      <c r="G11" s="257">
        <f>E11*F11</f>
        <v>0</v>
      </c>
      <c r="H11" s="258">
        <v>0</v>
      </c>
      <c r="I11" s="259">
        <f>E11*H11</f>
        <v>0</v>
      </c>
      <c r="J11" s="258">
        <v>-0.22</v>
      </c>
      <c r="K11" s="259">
        <f>E11*J11</f>
        <v>-2.2000000000000002</v>
      </c>
      <c r="O11" s="251">
        <v>2</v>
      </c>
      <c r="AA11" s="226">
        <v>1</v>
      </c>
      <c r="AB11" s="226">
        <v>1</v>
      </c>
      <c r="AC11" s="226">
        <v>1</v>
      </c>
      <c r="AZ11" s="226">
        <v>1</v>
      </c>
      <c r="BA11" s="226">
        <f>IF(AZ11=1,G11,0)</f>
        <v>0</v>
      </c>
      <c r="BB11" s="226">
        <f>IF(AZ11=2,G11,0)</f>
        <v>0</v>
      </c>
      <c r="BC11" s="226">
        <f>IF(AZ11=3,G11,0)</f>
        <v>0</v>
      </c>
      <c r="BD11" s="226">
        <f>IF(AZ11=4,G11,0)</f>
        <v>0</v>
      </c>
      <c r="BE11" s="226">
        <f>IF(AZ11=5,G11,0)</f>
        <v>0</v>
      </c>
      <c r="CA11" s="251">
        <v>1</v>
      </c>
      <c r="CB11" s="251">
        <v>1</v>
      </c>
    </row>
    <row r="12" spans="1:80">
      <c r="A12" s="260"/>
      <c r="B12" s="264"/>
      <c r="C12" s="322" t="s">
        <v>1527</v>
      </c>
      <c r="D12" s="323"/>
      <c r="E12" s="265">
        <v>10</v>
      </c>
      <c r="F12" s="266"/>
      <c r="G12" s="267"/>
      <c r="H12" s="268"/>
      <c r="I12" s="262"/>
      <c r="J12" s="269"/>
      <c r="K12" s="262"/>
      <c r="M12" s="263" t="s">
        <v>1527</v>
      </c>
      <c r="O12" s="251"/>
    </row>
    <row r="13" spans="1:80">
      <c r="A13" s="252">
        <v>3</v>
      </c>
      <c r="B13" s="253" t="s">
        <v>1528</v>
      </c>
      <c r="C13" s="254" t="s">
        <v>1529</v>
      </c>
      <c r="D13" s="255" t="s">
        <v>110</v>
      </c>
      <c r="E13" s="256">
        <v>1.5</v>
      </c>
      <c r="F13" s="256"/>
      <c r="G13" s="257">
        <f>E13*F13</f>
        <v>0</v>
      </c>
      <c r="H13" s="258">
        <v>0</v>
      </c>
      <c r="I13" s="259">
        <f>E13*H13</f>
        <v>0</v>
      </c>
      <c r="J13" s="258">
        <v>-0.16</v>
      </c>
      <c r="K13" s="259">
        <f>E13*J13</f>
        <v>-0.24</v>
      </c>
      <c r="O13" s="251">
        <v>2</v>
      </c>
      <c r="AA13" s="226">
        <v>1</v>
      </c>
      <c r="AB13" s="226">
        <v>1</v>
      </c>
      <c r="AC13" s="226">
        <v>1</v>
      </c>
      <c r="AZ13" s="226">
        <v>1</v>
      </c>
      <c r="BA13" s="226">
        <f>IF(AZ13=1,G13,0)</f>
        <v>0</v>
      </c>
      <c r="BB13" s="226">
        <f>IF(AZ13=2,G13,0)</f>
        <v>0</v>
      </c>
      <c r="BC13" s="226">
        <f>IF(AZ13=3,G13,0)</f>
        <v>0</v>
      </c>
      <c r="BD13" s="226">
        <f>IF(AZ13=4,G13,0)</f>
        <v>0</v>
      </c>
      <c r="BE13" s="226">
        <f>IF(AZ13=5,G13,0)</f>
        <v>0</v>
      </c>
      <c r="CA13" s="251">
        <v>1</v>
      </c>
      <c r="CB13" s="251">
        <v>1</v>
      </c>
    </row>
    <row r="14" spans="1:80">
      <c r="A14" s="260"/>
      <c r="B14" s="264"/>
      <c r="C14" s="322" t="s">
        <v>1524</v>
      </c>
      <c r="D14" s="323"/>
      <c r="E14" s="265">
        <v>1.5</v>
      </c>
      <c r="F14" s="266"/>
      <c r="G14" s="267"/>
      <c r="H14" s="268"/>
      <c r="I14" s="262"/>
      <c r="J14" s="269"/>
      <c r="K14" s="262"/>
      <c r="M14" s="263" t="s">
        <v>1524</v>
      </c>
      <c r="O14" s="251"/>
    </row>
    <row r="15" spans="1:80">
      <c r="A15" s="252">
        <v>4</v>
      </c>
      <c r="B15" s="253" t="s">
        <v>1530</v>
      </c>
      <c r="C15" s="254" t="s">
        <v>1531</v>
      </c>
      <c r="D15" s="255" t="s">
        <v>115</v>
      </c>
      <c r="E15" s="256">
        <v>1</v>
      </c>
      <c r="F15" s="256"/>
      <c r="G15" s="257">
        <f>E15*F15</f>
        <v>0</v>
      </c>
      <c r="H15" s="258">
        <v>0</v>
      </c>
      <c r="I15" s="259">
        <f>E15*H15</f>
        <v>0</v>
      </c>
      <c r="J15" s="258">
        <v>0</v>
      </c>
      <c r="K15" s="259">
        <f>E15*J15</f>
        <v>0</v>
      </c>
      <c r="O15" s="251">
        <v>2</v>
      </c>
      <c r="AA15" s="226">
        <v>1</v>
      </c>
      <c r="AB15" s="226">
        <v>1</v>
      </c>
      <c r="AC15" s="226">
        <v>1</v>
      </c>
      <c r="AZ15" s="226">
        <v>1</v>
      </c>
      <c r="BA15" s="226">
        <f>IF(AZ15=1,G15,0)</f>
        <v>0</v>
      </c>
      <c r="BB15" s="226">
        <f>IF(AZ15=2,G15,0)</f>
        <v>0</v>
      </c>
      <c r="BC15" s="226">
        <f>IF(AZ15=3,G15,0)</f>
        <v>0</v>
      </c>
      <c r="BD15" s="226">
        <f>IF(AZ15=4,G15,0)</f>
        <v>0</v>
      </c>
      <c r="BE15" s="226">
        <f>IF(AZ15=5,G15,0)</f>
        <v>0</v>
      </c>
      <c r="CA15" s="251">
        <v>1</v>
      </c>
      <c r="CB15" s="251">
        <v>1</v>
      </c>
    </row>
    <row r="16" spans="1:80">
      <c r="A16" s="260"/>
      <c r="B16" s="264"/>
      <c r="C16" s="322" t="s">
        <v>1532</v>
      </c>
      <c r="D16" s="323"/>
      <c r="E16" s="265">
        <v>1</v>
      </c>
      <c r="F16" s="266"/>
      <c r="G16" s="267"/>
      <c r="H16" s="268"/>
      <c r="I16" s="262"/>
      <c r="J16" s="269"/>
      <c r="K16" s="262"/>
      <c r="M16" s="263" t="s">
        <v>1532</v>
      </c>
      <c r="O16" s="251"/>
    </row>
    <row r="17" spans="1:80">
      <c r="A17" s="252">
        <v>5</v>
      </c>
      <c r="B17" s="253" t="s">
        <v>113</v>
      </c>
      <c r="C17" s="254" t="s">
        <v>114</v>
      </c>
      <c r="D17" s="255" t="s">
        <v>115</v>
      </c>
      <c r="E17" s="256">
        <v>2.8546</v>
      </c>
      <c r="F17" s="256"/>
      <c r="G17" s="257">
        <f>E17*F17</f>
        <v>0</v>
      </c>
      <c r="H17" s="258">
        <v>0</v>
      </c>
      <c r="I17" s="259">
        <f>E17*H17</f>
        <v>0</v>
      </c>
      <c r="J17" s="258">
        <v>0</v>
      </c>
      <c r="K17" s="259">
        <f>E17*J17</f>
        <v>0</v>
      </c>
      <c r="O17" s="251">
        <v>2</v>
      </c>
      <c r="AA17" s="226">
        <v>1</v>
      </c>
      <c r="AB17" s="226">
        <v>1</v>
      </c>
      <c r="AC17" s="226">
        <v>1</v>
      </c>
      <c r="AZ17" s="226">
        <v>1</v>
      </c>
      <c r="BA17" s="226">
        <f>IF(AZ17=1,G17,0)</f>
        <v>0</v>
      </c>
      <c r="BB17" s="226">
        <f>IF(AZ17=2,G17,0)</f>
        <v>0</v>
      </c>
      <c r="BC17" s="226">
        <f>IF(AZ17=3,G17,0)</f>
        <v>0</v>
      </c>
      <c r="BD17" s="226">
        <f>IF(AZ17=4,G17,0)</f>
        <v>0</v>
      </c>
      <c r="BE17" s="226">
        <f>IF(AZ17=5,G17,0)</f>
        <v>0</v>
      </c>
      <c r="CA17" s="251">
        <v>1</v>
      </c>
      <c r="CB17" s="251">
        <v>1</v>
      </c>
    </row>
    <row r="18" spans="1:80">
      <c r="A18" s="260"/>
      <c r="B18" s="264"/>
      <c r="C18" s="322" t="s">
        <v>1533</v>
      </c>
      <c r="D18" s="323"/>
      <c r="E18" s="265">
        <v>0.18</v>
      </c>
      <c r="F18" s="266"/>
      <c r="G18" s="267"/>
      <c r="H18" s="268"/>
      <c r="I18" s="262"/>
      <c r="J18" s="269"/>
      <c r="K18" s="262"/>
      <c r="M18" s="263" t="s">
        <v>1533</v>
      </c>
      <c r="O18" s="251"/>
    </row>
    <row r="19" spans="1:80">
      <c r="A19" s="260"/>
      <c r="B19" s="264"/>
      <c r="C19" s="322" t="s">
        <v>1534</v>
      </c>
      <c r="D19" s="323"/>
      <c r="E19" s="265">
        <v>1.44</v>
      </c>
      <c r="F19" s="266"/>
      <c r="G19" s="267"/>
      <c r="H19" s="268"/>
      <c r="I19" s="262"/>
      <c r="J19" s="269"/>
      <c r="K19" s="262"/>
      <c r="M19" s="263" t="s">
        <v>1534</v>
      </c>
      <c r="O19" s="251"/>
    </row>
    <row r="20" spans="1:80">
      <c r="A20" s="260"/>
      <c r="B20" s="264"/>
      <c r="C20" s="322" t="s">
        <v>1535</v>
      </c>
      <c r="D20" s="323"/>
      <c r="E20" s="265">
        <v>0.72750000000000004</v>
      </c>
      <c r="F20" s="266"/>
      <c r="G20" s="267"/>
      <c r="H20" s="268"/>
      <c r="I20" s="262"/>
      <c r="J20" s="269"/>
      <c r="K20" s="262"/>
      <c r="M20" s="263" t="s">
        <v>1535</v>
      </c>
      <c r="O20" s="251"/>
    </row>
    <row r="21" spans="1:80">
      <c r="A21" s="260"/>
      <c r="B21" s="264"/>
      <c r="C21" s="322" t="s">
        <v>1536</v>
      </c>
      <c r="D21" s="323"/>
      <c r="E21" s="265">
        <v>0.1696</v>
      </c>
      <c r="F21" s="266"/>
      <c r="G21" s="267"/>
      <c r="H21" s="268"/>
      <c r="I21" s="262"/>
      <c r="J21" s="269"/>
      <c r="K21" s="262"/>
      <c r="M21" s="263" t="s">
        <v>1536</v>
      </c>
      <c r="O21" s="251"/>
    </row>
    <row r="22" spans="1:80">
      <c r="A22" s="260"/>
      <c r="B22" s="264"/>
      <c r="C22" s="322" t="s">
        <v>1537</v>
      </c>
      <c r="D22" s="323"/>
      <c r="E22" s="265">
        <v>0.1875</v>
      </c>
      <c r="F22" s="266"/>
      <c r="G22" s="267"/>
      <c r="H22" s="268"/>
      <c r="I22" s="262"/>
      <c r="J22" s="269"/>
      <c r="K22" s="262"/>
      <c r="M22" s="263" t="s">
        <v>1537</v>
      </c>
      <c r="O22" s="251"/>
    </row>
    <row r="23" spans="1:80">
      <c r="A23" s="260"/>
      <c r="B23" s="264"/>
      <c r="C23" s="322" t="s">
        <v>1538</v>
      </c>
      <c r="D23" s="323"/>
      <c r="E23" s="265">
        <v>0.15</v>
      </c>
      <c r="F23" s="266"/>
      <c r="G23" s="267"/>
      <c r="H23" s="268"/>
      <c r="I23" s="262"/>
      <c r="J23" s="269"/>
      <c r="K23" s="262"/>
      <c r="M23" s="263" t="s">
        <v>1538</v>
      </c>
      <c r="O23" s="251"/>
    </row>
    <row r="24" spans="1:80">
      <c r="A24" s="252">
        <v>6</v>
      </c>
      <c r="B24" s="253" t="s">
        <v>118</v>
      </c>
      <c r="C24" s="254" t="s">
        <v>119</v>
      </c>
      <c r="D24" s="255" t="s">
        <v>115</v>
      </c>
      <c r="E24" s="256">
        <v>2.8546</v>
      </c>
      <c r="F24" s="256"/>
      <c r="G24" s="257">
        <f>E24*F24</f>
        <v>0</v>
      </c>
      <c r="H24" s="258">
        <v>0</v>
      </c>
      <c r="I24" s="259">
        <f>E24*H24</f>
        <v>0</v>
      </c>
      <c r="J24" s="258">
        <v>0</v>
      </c>
      <c r="K24" s="259">
        <f>E24*J24</f>
        <v>0</v>
      </c>
      <c r="O24" s="251">
        <v>2</v>
      </c>
      <c r="AA24" s="226">
        <v>1</v>
      </c>
      <c r="AB24" s="226">
        <v>1</v>
      </c>
      <c r="AC24" s="226">
        <v>1</v>
      </c>
      <c r="AZ24" s="226">
        <v>1</v>
      </c>
      <c r="BA24" s="226">
        <f>IF(AZ24=1,G24,0)</f>
        <v>0</v>
      </c>
      <c r="BB24" s="226">
        <f>IF(AZ24=2,G24,0)</f>
        <v>0</v>
      </c>
      <c r="BC24" s="226">
        <f>IF(AZ24=3,G24,0)</f>
        <v>0</v>
      </c>
      <c r="BD24" s="226">
        <f>IF(AZ24=4,G24,0)</f>
        <v>0</v>
      </c>
      <c r="BE24" s="226">
        <f>IF(AZ24=5,G24,0)</f>
        <v>0</v>
      </c>
      <c r="CA24" s="251">
        <v>1</v>
      </c>
      <c r="CB24" s="251">
        <v>1</v>
      </c>
    </row>
    <row r="25" spans="1:80">
      <c r="A25" s="260"/>
      <c r="B25" s="264"/>
      <c r="C25" s="322" t="s">
        <v>1533</v>
      </c>
      <c r="D25" s="323"/>
      <c r="E25" s="265">
        <v>0.18</v>
      </c>
      <c r="F25" s="266"/>
      <c r="G25" s="267"/>
      <c r="H25" s="268"/>
      <c r="I25" s="262"/>
      <c r="J25" s="269"/>
      <c r="K25" s="262"/>
      <c r="M25" s="263" t="s">
        <v>1533</v>
      </c>
      <c r="O25" s="251"/>
    </row>
    <row r="26" spans="1:80">
      <c r="A26" s="260"/>
      <c r="B26" s="264"/>
      <c r="C26" s="322" t="s">
        <v>1534</v>
      </c>
      <c r="D26" s="323"/>
      <c r="E26" s="265">
        <v>1.44</v>
      </c>
      <c r="F26" s="266"/>
      <c r="G26" s="267"/>
      <c r="H26" s="268"/>
      <c r="I26" s="262"/>
      <c r="J26" s="269"/>
      <c r="K26" s="262"/>
      <c r="M26" s="263" t="s">
        <v>1534</v>
      </c>
      <c r="O26" s="251"/>
    </row>
    <row r="27" spans="1:80">
      <c r="A27" s="260"/>
      <c r="B27" s="264"/>
      <c r="C27" s="322" t="s">
        <v>1535</v>
      </c>
      <c r="D27" s="323"/>
      <c r="E27" s="265">
        <v>0.72750000000000004</v>
      </c>
      <c r="F27" s="266"/>
      <c r="G27" s="267"/>
      <c r="H27" s="268"/>
      <c r="I27" s="262"/>
      <c r="J27" s="269"/>
      <c r="K27" s="262"/>
      <c r="M27" s="263" t="s">
        <v>1535</v>
      </c>
      <c r="O27" s="251"/>
    </row>
    <row r="28" spans="1:80">
      <c r="A28" s="260"/>
      <c r="B28" s="264"/>
      <c r="C28" s="322" t="s">
        <v>1536</v>
      </c>
      <c r="D28" s="323"/>
      <c r="E28" s="265">
        <v>0.1696</v>
      </c>
      <c r="F28" s="266"/>
      <c r="G28" s="267"/>
      <c r="H28" s="268"/>
      <c r="I28" s="262"/>
      <c r="J28" s="269"/>
      <c r="K28" s="262"/>
      <c r="M28" s="263" t="s">
        <v>1536</v>
      </c>
      <c r="O28" s="251"/>
    </row>
    <row r="29" spans="1:80">
      <c r="A29" s="260"/>
      <c r="B29" s="264"/>
      <c r="C29" s="322" t="s">
        <v>1537</v>
      </c>
      <c r="D29" s="323"/>
      <c r="E29" s="265">
        <v>0.1875</v>
      </c>
      <c r="F29" s="266"/>
      <c r="G29" s="267"/>
      <c r="H29" s="268"/>
      <c r="I29" s="262"/>
      <c r="J29" s="269"/>
      <c r="K29" s="262"/>
      <c r="M29" s="263" t="s">
        <v>1537</v>
      </c>
      <c r="O29" s="251"/>
    </row>
    <row r="30" spans="1:80">
      <c r="A30" s="260"/>
      <c r="B30" s="264"/>
      <c r="C30" s="322" t="s">
        <v>1538</v>
      </c>
      <c r="D30" s="323"/>
      <c r="E30" s="265">
        <v>0.15</v>
      </c>
      <c r="F30" s="266"/>
      <c r="G30" s="267"/>
      <c r="H30" s="268"/>
      <c r="I30" s="262"/>
      <c r="J30" s="269"/>
      <c r="K30" s="262"/>
      <c r="M30" s="263" t="s">
        <v>1538</v>
      </c>
      <c r="O30" s="251"/>
    </row>
    <row r="31" spans="1:80">
      <c r="A31" s="252">
        <v>7</v>
      </c>
      <c r="B31" s="253" t="s">
        <v>127</v>
      </c>
      <c r="C31" s="254" t="s">
        <v>128</v>
      </c>
      <c r="D31" s="255" t="s">
        <v>115</v>
      </c>
      <c r="E31" s="256">
        <v>0.72750000000000004</v>
      </c>
      <c r="F31" s="256"/>
      <c r="G31" s="257">
        <f>E31*F31</f>
        <v>0</v>
      </c>
      <c r="H31" s="258">
        <v>0</v>
      </c>
      <c r="I31" s="259">
        <f>E31*H31</f>
        <v>0</v>
      </c>
      <c r="J31" s="258">
        <v>0</v>
      </c>
      <c r="K31" s="259">
        <f>E31*J31</f>
        <v>0</v>
      </c>
      <c r="O31" s="251">
        <v>2</v>
      </c>
      <c r="AA31" s="226">
        <v>1</v>
      </c>
      <c r="AB31" s="226">
        <v>1</v>
      </c>
      <c r="AC31" s="226">
        <v>1</v>
      </c>
      <c r="AZ31" s="226">
        <v>1</v>
      </c>
      <c r="BA31" s="226">
        <f>IF(AZ31=1,G31,0)</f>
        <v>0</v>
      </c>
      <c r="BB31" s="226">
        <f>IF(AZ31=2,G31,0)</f>
        <v>0</v>
      </c>
      <c r="BC31" s="226">
        <f>IF(AZ31=3,G31,0)</f>
        <v>0</v>
      </c>
      <c r="BD31" s="226">
        <f>IF(AZ31=4,G31,0)</f>
        <v>0</v>
      </c>
      <c r="BE31" s="226">
        <f>IF(AZ31=5,G31,0)</f>
        <v>0</v>
      </c>
      <c r="CA31" s="251">
        <v>1</v>
      </c>
      <c r="CB31" s="251">
        <v>1</v>
      </c>
    </row>
    <row r="32" spans="1:80">
      <c r="A32" s="260"/>
      <c r="B32" s="264"/>
      <c r="C32" s="322" t="s">
        <v>1535</v>
      </c>
      <c r="D32" s="323"/>
      <c r="E32" s="265">
        <v>0.72750000000000004</v>
      </c>
      <c r="F32" s="266"/>
      <c r="G32" s="267"/>
      <c r="H32" s="268"/>
      <c r="I32" s="262"/>
      <c r="J32" s="269"/>
      <c r="K32" s="262"/>
      <c r="M32" s="263" t="s">
        <v>1535</v>
      </c>
      <c r="O32" s="251"/>
    </row>
    <row r="33" spans="1:80" ht="22.5">
      <c r="A33" s="252">
        <v>8</v>
      </c>
      <c r="B33" s="253" t="s">
        <v>1539</v>
      </c>
      <c r="C33" s="254" t="s">
        <v>1540</v>
      </c>
      <c r="D33" s="255" t="s">
        <v>110</v>
      </c>
      <c r="E33" s="256">
        <v>5</v>
      </c>
      <c r="F33" s="256"/>
      <c r="G33" s="257">
        <f>E33*F33</f>
        <v>0</v>
      </c>
      <c r="H33" s="258">
        <v>0</v>
      </c>
      <c r="I33" s="259">
        <f>E33*H33</f>
        <v>0</v>
      </c>
      <c r="J33" s="258">
        <v>0</v>
      </c>
      <c r="K33" s="259">
        <f>E33*J33</f>
        <v>0</v>
      </c>
      <c r="O33" s="251">
        <v>2</v>
      </c>
      <c r="AA33" s="226">
        <v>1</v>
      </c>
      <c r="AB33" s="226">
        <v>1</v>
      </c>
      <c r="AC33" s="226">
        <v>1</v>
      </c>
      <c r="AZ33" s="226">
        <v>1</v>
      </c>
      <c r="BA33" s="226">
        <f>IF(AZ33=1,G33,0)</f>
        <v>0</v>
      </c>
      <c r="BB33" s="226">
        <f>IF(AZ33=2,G33,0)</f>
        <v>0</v>
      </c>
      <c r="BC33" s="226">
        <f>IF(AZ33=3,G33,0)</f>
        <v>0</v>
      </c>
      <c r="BD33" s="226">
        <f>IF(AZ33=4,G33,0)</f>
        <v>0</v>
      </c>
      <c r="BE33" s="226">
        <f>IF(AZ33=5,G33,0)</f>
        <v>0</v>
      </c>
      <c r="CA33" s="251">
        <v>1</v>
      </c>
      <c r="CB33" s="251">
        <v>1</v>
      </c>
    </row>
    <row r="34" spans="1:80">
      <c r="A34" s="260"/>
      <c r="B34" s="264"/>
      <c r="C34" s="322" t="s">
        <v>1541</v>
      </c>
      <c r="D34" s="323"/>
      <c r="E34" s="265">
        <v>5</v>
      </c>
      <c r="F34" s="266"/>
      <c r="G34" s="267"/>
      <c r="H34" s="268"/>
      <c r="I34" s="262"/>
      <c r="J34" s="269"/>
      <c r="K34" s="262"/>
      <c r="M34" s="263" t="s">
        <v>1541</v>
      </c>
      <c r="O34" s="251"/>
    </row>
    <row r="35" spans="1:80">
      <c r="A35" s="252">
        <v>9</v>
      </c>
      <c r="B35" s="253" t="s">
        <v>1542</v>
      </c>
      <c r="C35" s="254" t="s">
        <v>1543</v>
      </c>
      <c r="D35" s="255" t="s">
        <v>110</v>
      </c>
      <c r="E35" s="256">
        <v>5</v>
      </c>
      <c r="F35" s="256"/>
      <c r="G35" s="257">
        <f>E35*F35</f>
        <v>0</v>
      </c>
      <c r="H35" s="258">
        <v>0</v>
      </c>
      <c r="I35" s="259">
        <f>E35*H35</f>
        <v>0</v>
      </c>
      <c r="J35" s="258">
        <v>0</v>
      </c>
      <c r="K35" s="259">
        <f>E35*J35</f>
        <v>0</v>
      </c>
      <c r="O35" s="251">
        <v>2</v>
      </c>
      <c r="AA35" s="226">
        <v>1</v>
      </c>
      <c r="AB35" s="226">
        <v>1</v>
      </c>
      <c r="AC35" s="226">
        <v>1</v>
      </c>
      <c r="AZ35" s="226">
        <v>1</v>
      </c>
      <c r="BA35" s="226">
        <f>IF(AZ35=1,G35,0)</f>
        <v>0</v>
      </c>
      <c r="BB35" s="226">
        <f>IF(AZ35=2,G35,0)</f>
        <v>0</v>
      </c>
      <c r="BC35" s="226">
        <f>IF(AZ35=3,G35,0)</f>
        <v>0</v>
      </c>
      <c r="BD35" s="226">
        <f>IF(AZ35=4,G35,0)</f>
        <v>0</v>
      </c>
      <c r="BE35" s="226">
        <f>IF(AZ35=5,G35,0)</f>
        <v>0</v>
      </c>
      <c r="CA35" s="251">
        <v>1</v>
      </c>
      <c r="CB35" s="251">
        <v>1</v>
      </c>
    </row>
    <row r="36" spans="1:80">
      <c r="A36" s="260"/>
      <c r="B36" s="264"/>
      <c r="C36" s="322" t="s">
        <v>1541</v>
      </c>
      <c r="D36" s="323"/>
      <c r="E36" s="265">
        <v>5</v>
      </c>
      <c r="F36" s="266"/>
      <c r="G36" s="267"/>
      <c r="H36" s="268"/>
      <c r="I36" s="262"/>
      <c r="J36" s="269"/>
      <c r="K36" s="262"/>
      <c r="M36" s="263" t="s">
        <v>1541</v>
      </c>
      <c r="O36" s="251"/>
    </row>
    <row r="37" spans="1:80">
      <c r="A37" s="252">
        <v>10</v>
      </c>
      <c r="B37" s="253" t="s">
        <v>1544</v>
      </c>
      <c r="C37" s="254" t="s">
        <v>1545</v>
      </c>
      <c r="D37" s="255" t="s">
        <v>646</v>
      </c>
      <c r="E37" s="256">
        <v>0.125</v>
      </c>
      <c r="F37" s="256"/>
      <c r="G37" s="257">
        <f>E37*F37</f>
        <v>0</v>
      </c>
      <c r="H37" s="258">
        <v>1E-3</v>
      </c>
      <c r="I37" s="259">
        <f>E37*H37</f>
        <v>1.25E-4</v>
      </c>
      <c r="J37" s="258"/>
      <c r="K37" s="259">
        <f>E37*J37</f>
        <v>0</v>
      </c>
      <c r="O37" s="251">
        <v>2</v>
      </c>
      <c r="AA37" s="226">
        <v>3</v>
      </c>
      <c r="AB37" s="226">
        <v>1</v>
      </c>
      <c r="AC37" s="226">
        <v>572400</v>
      </c>
      <c r="AZ37" s="226">
        <v>1</v>
      </c>
      <c r="BA37" s="226">
        <f>IF(AZ37=1,G37,0)</f>
        <v>0</v>
      </c>
      <c r="BB37" s="226">
        <f>IF(AZ37=2,G37,0)</f>
        <v>0</v>
      </c>
      <c r="BC37" s="226">
        <f>IF(AZ37=3,G37,0)</f>
        <v>0</v>
      </c>
      <c r="BD37" s="226">
        <f>IF(AZ37=4,G37,0)</f>
        <v>0</v>
      </c>
      <c r="BE37" s="226">
        <f>IF(AZ37=5,G37,0)</f>
        <v>0</v>
      </c>
      <c r="CA37" s="251">
        <v>3</v>
      </c>
      <c r="CB37" s="251">
        <v>1</v>
      </c>
    </row>
    <row r="38" spans="1:80">
      <c r="A38" s="260"/>
      <c r="B38" s="264"/>
      <c r="C38" s="322" t="s">
        <v>1546</v>
      </c>
      <c r="D38" s="323"/>
      <c r="E38" s="265">
        <v>0.125</v>
      </c>
      <c r="F38" s="266"/>
      <c r="G38" s="267"/>
      <c r="H38" s="268"/>
      <c r="I38" s="262"/>
      <c r="J38" s="269"/>
      <c r="K38" s="262"/>
      <c r="M38" s="263" t="s">
        <v>1546</v>
      </c>
      <c r="O38" s="251"/>
    </row>
    <row r="39" spans="1:80">
      <c r="A39" s="252">
        <v>11</v>
      </c>
      <c r="B39" s="253" t="s">
        <v>120</v>
      </c>
      <c r="C39" s="254" t="s">
        <v>121</v>
      </c>
      <c r="D39" s="255" t="s">
        <v>115</v>
      </c>
      <c r="E39" s="256">
        <v>2.1271</v>
      </c>
      <c r="F39" s="256"/>
      <c r="G39" s="257">
        <f>E39*F39</f>
        <v>0</v>
      </c>
      <c r="H39" s="258">
        <v>0</v>
      </c>
      <c r="I39" s="259">
        <f>E39*H39</f>
        <v>0</v>
      </c>
      <c r="J39" s="258">
        <v>0</v>
      </c>
      <c r="K39" s="259">
        <f>E39*J39</f>
        <v>0</v>
      </c>
      <c r="O39" s="251">
        <v>2</v>
      </c>
      <c r="AA39" s="226">
        <v>1</v>
      </c>
      <c r="AB39" s="226">
        <v>1</v>
      </c>
      <c r="AC39" s="226">
        <v>1</v>
      </c>
      <c r="AZ39" s="226">
        <v>1</v>
      </c>
      <c r="BA39" s="226">
        <f>IF(AZ39=1,G39,0)</f>
        <v>0</v>
      </c>
      <c r="BB39" s="226">
        <f>IF(AZ39=2,G39,0)</f>
        <v>0</v>
      </c>
      <c r="BC39" s="226">
        <f>IF(AZ39=3,G39,0)</f>
        <v>0</v>
      </c>
      <c r="BD39" s="226">
        <f>IF(AZ39=4,G39,0)</f>
        <v>0</v>
      </c>
      <c r="BE39" s="226">
        <f>IF(AZ39=5,G39,0)</f>
        <v>0</v>
      </c>
      <c r="CA39" s="251">
        <v>1</v>
      </c>
      <c r="CB39" s="251">
        <v>1</v>
      </c>
    </row>
    <row r="40" spans="1:80">
      <c r="A40" s="260"/>
      <c r="B40" s="264"/>
      <c r="C40" s="322" t="s">
        <v>1533</v>
      </c>
      <c r="D40" s="323"/>
      <c r="E40" s="265">
        <v>0.18</v>
      </c>
      <c r="F40" s="266"/>
      <c r="G40" s="267"/>
      <c r="H40" s="268"/>
      <c r="I40" s="262"/>
      <c r="J40" s="269"/>
      <c r="K40" s="262"/>
      <c r="M40" s="263" t="s">
        <v>1533</v>
      </c>
      <c r="O40" s="251"/>
    </row>
    <row r="41" spans="1:80">
      <c r="A41" s="260"/>
      <c r="B41" s="264"/>
      <c r="C41" s="322" t="s">
        <v>1534</v>
      </c>
      <c r="D41" s="323"/>
      <c r="E41" s="265">
        <v>1.44</v>
      </c>
      <c r="F41" s="266"/>
      <c r="G41" s="267"/>
      <c r="H41" s="268"/>
      <c r="I41" s="262"/>
      <c r="J41" s="269"/>
      <c r="K41" s="262"/>
      <c r="M41" s="263" t="s">
        <v>1534</v>
      </c>
      <c r="O41" s="251"/>
    </row>
    <row r="42" spans="1:80">
      <c r="A42" s="260"/>
      <c r="B42" s="264"/>
      <c r="C42" s="322" t="s">
        <v>1536</v>
      </c>
      <c r="D42" s="323"/>
      <c r="E42" s="265">
        <v>0.1696</v>
      </c>
      <c r="F42" s="266"/>
      <c r="G42" s="267"/>
      <c r="H42" s="268"/>
      <c r="I42" s="262"/>
      <c r="J42" s="269"/>
      <c r="K42" s="262"/>
      <c r="M42" s="263" t="s">
        <v>1536</v>
      </c>
      <c r="O42" s="251"/>
    </row>
    <row r="43" spans="1:80">
      <c r="A43" s="260"/>
      <c r="B43" s="264"/>
      <c r="C43" s="322" t="s">
        <v>1537</v>
      </c>
      <c r="D43" s="323"/>
      <c r="E43" s="265">
        <v>0.1875</v>
      </c>
      <c r="F43" s="266"/>
      <c r="G43" s="267"/>
      <c r="H43" s="268"/>
      <c r="I43" s="262"/>
      <c r="J43" s="269"/>
      <c r="K43" s="262"/>
      <c r="M43" s="263" t="s">
        <v>1537</v>
      </c>
      <c r="O43" s="251"/>
    </row>
    <row r="44" spans="1:80">
      <c r="A44" s="260"/>
      <c r="B44" s="264"/>
      <c r="C44" s="322" t="s">
        <v>1538</v>
      </c>
      <c r="D44" s="323"/>
      <c r="E44" s="265">
        <v>0.15</v>
      </c>
      <c r="F44" s="266"/>
      <c r="G44" s="267"/>
      <c r="H44" s="268"/>
      <c r="I44" s="262"/>
      <c r="J44" s="269"/>
      <c r="K44" s="262"/>
      <c r="M44" s="263" t="s">
        <v>1538</v>
      </c>
      <c r="O44" s="251"/>
    </row>
    <row r="45" spans="1:80">
      <c r="A45" s="252">
        <v>12</v>
      </c>
      <c r="B45" s="253" t="s">
        <v>122</v>
      </c>
      <c r="C45" s="254" t="s">
        <v>123</v>
      </c>
      <c r="D45" s="255" t="s">
        <v>115</v>
      </c>
      <c r="E45" s="256">
        <v>2.1271</v>
      </c>
      <c r="F45" s="256"/>
      <c r="G45" s="257">
        <f>E45*F45</f>
        <v>0</v>
      </c>
      <c r="H45" s="258">
        <v>0</v>
      </c>
      <c r="I45" s="259">
        <f>E45*H45</f>
        <v>0</v>
      </c>
      <c r="J45" s="258">
        <v>0</v>
      </c>
      <c r="K45" s="259">
        <f>E45*J45</f>
        <v>0</v>
      </c>
      <c r="O45" s="251">
        <v>2</v>
      </c>
      <c r="AA45" s="226">
        <v>1</v>
      </c>
      <c r="AB45" s="226">
        <v>0</v>
      </c>
      <c r="AC45" s="226">
        <v>0</v>
      </c>
      <c r="AZ45" s="226">
        <v>1</v>
      </c>
      <c r="BA45" s="226">
        <f>IF(AZ45=1,G45,0)</f>
        <v>0</v>
      </c>
      <c r="BB45" s="226">
        <f>IF(AZ45=2,G45,0)</f>
        <v>0</v>
      </c>
      <c r="BC45" s="226">
        <f>IF(AZ45=3,G45,0)</f>
        <v>0</v>
      </c>
      <c r="BD45" s="226">
        <f>IF(AZ45=4,G45,0)</f>
        <v>0</v>
      </c>
      <c r="BE45" s="226">
        <f>IF(AZ45=5,G45,0)</f>
        <v>0</v>
      </c>
      <c r="CA45" s="251">
        <v>1</v>
      </c>
      <c r="CB45" s="251">
        <v>0</v>
      </c>
    </row>
    <row r="46" spans="1:80">
      <c r="A46" s="260"/>
      <c r="B46" s="264"/>
      <c r="C46" s="322" t="s">
        <v>1533</v>
      </c>
      <c r="D46" s="323"/>
      <c r="E46" s="265">
        <v>0.18</v>
      </c>
      <c r="F46" s="266"/>
      <c r="G46" s="267"/>
      <c r="H46" s="268"/>
      <c r="I46" s="262"/>
      <c r="J46" s="269"/>
      <c r="K46" s="262"/>
      <c r="M46" s="263" t="s">
        <v>1533</v>
      </c>
      <c r="O46" s="251"/>
    </row>
    <row r="47" spans="1:80">
      <c r="A47" s="260"/>
      <c r="B47" s="264"/>
      <c r="C47" s="322" t="s">
        <v>1534</v>
      </c>
      <c r="D47" s="323"/>
      <c r="E47" s="265">
        <v>1.44</v>
      </c>
      <c r="F47" s="266"/>
      <c r="G47" s="267"/>
      <c r="H47" s="268"/>
      <c r="I47" s="262"/>
      <c r="J47" s="269"/>
      <c r="K47" s="262"/>
      <c r="M47" s="263" t="s">
        <v>1534</v>
      </c>
      <c r="O47" s="251"/>
    </row>
    <row r="48" spans="1:80">
      <c r="A48" s="260"/>
      <c r="B48" s="264"/>
      <c r="C48" s="322" t="s">
        <v>1536</v>
      </c>
      <c r="D48" s="323"/>
      <c r="E48" s="265">
        <v>0.1696</v>
      </c>
      <c r="F48" s="266"/>
      <c r="G48" s="267"/>
      <c r="H48" s="268"/>
      <c r="I48" s="262"/>
      <c r="J48" s="269"/>
      <c r="K48" s="262"/>
      <c r="M48" s="263" t="s">
        <v>1536</v>
      </c>
      <c r="O48" s="251"/>
    </row>
    <row r="49" spans="1:80">
      <c r="A49" s="260"/>
      <c r="B49" s="264"/>
      <c r="C49" s="322" t="s">
        <v>1537</v>
      </c>
      <c r="D49" s="323"/>
      <c r="E49" s="265">
        <v>0.1875</v>
      </c>
      <c r="F49" s="266"/>
      <c r="G49" s="267"/>
      <c r="H49" s="268"/>
      <c r="I49" s="262"/>
      <c r="J49" s="269"/>
      <c r="K49" s="262"/>
      <c r="M49" s="263" t="s">
        <v>1537</v>
      </c>
      <c r="O49" s="251"/>
    </row>
    <row r="50" spans="1:80">
      <c r="A50" s="260"/>
      <c r="B50" s="264"/>
      <c r="C50" s="322" t="s">
        <v>1538</v>
      </c>
      <c r="D50" s="323"/>
      <c r="E50" s="265">
        <v>0.15</v>
      </c>
      <c r="F50" s="266"/>
      <c r="G50" s="267"/>
      <c r="H50" s="268"/>
      <c r="I50" s="262"/>
      <c r="J50" s="269"/>
      <c r="K50" s="262"/>
      <c r="M50" s="263" t="s">
        <v>1538</v>
      </c>
      <c r="O50" s="251"/>
    </row>
    <row r="51" spans="1:80">
      <c r="A51" s="252">
        <v>13</v>
      </c>
      <c r="B51" s="253" t="s">
        <v>124</v>
      </c>
      <c r="C51" s="254" t="s">
        <v>125</v>
      </c>
      <c r="D51" s="255" t="s">
        <v>115</v>
      </c>
      <c r="E51" s="256">
        <v>2.1271</v>
      </c>
      <c r="F51" s="256"/>
      <c r="G51" s="257">
        <f>E51*F51</f>
        <v>0</v>
      </c>
      <c r="H51" s="258">
        <v>0</v>
      </c>
      <c r="I51" s="259">
        <f>E51*H51</f>
        <v>0</v>
      </c>
      <c r="J51" s="258">
        <v>0</v>
      </c>
      <c r="K51" s="259">
        <f>E51*J51</f>
        <v>0</v>
      </c>
      <c r="O51" s="251">
        <v>2</v>
      </c>
      <c r="AA51" s="226">
        <v>1</v>
      </c>
      <c r="AB51" s="226">
        <v>1</v>
      </c>
      <c r="AC51" s="226">
        <v>1</v>
      </c>
      <c r="AZ51" s="226">
        <v>1</v>
      </c>
      <c r="BA51" s="226">
        <f>IF(AZ51=1,G51,0)</f>
        <v>0</v>
      </c>
      <c r="BB51" s="226">
        <f>IF(AZ51=2,G51,0)</f>
        <v>0</v>
      </c>
      <c r="BC51" s="226">
        <f>IF(AZ51=3,G51,0)</f>
        <v>0</v>
      </c>
      <c r="BD51" s="226">
        <f>IF(AZ51=4,G51,0)</f>
        <v>0</v>
      </c>
      <c r="BE51" s="226">
        <f>IF(AZ51=5,G51,0)</f>
        <v>0</v>
      </c>
      <c r="CA51" s="251">
        <v>1</v>
      </c>
      <c r="CB51" s="251">
        <v>1</v>
      </c>
    </row>
    <row r="52" spans="1:80">
      <c r="A52" s="260"/>
      <c r="B52" s="264"/>
      <c r="C52" s="322" t="s">
        <v>1533</v>
      </c>
      <c r="D52" s="323"/>
      <c r="E52" s="265">
        <v>0.18</v>
      </c>
      <c r="F52" s="266"/>
      <c r="G52" s="267"/>
      <c r="H52" s="268"/>
      <c r="I52" s="262"/>
      <c r="J52" s="269"/>
      <c r="K52" s="262"/>
      <c r="M52" s="263" t="s">
        <v>1533</v>
      </c>
      <c r="O52" s="251"/>
    </row>
    <row r="53" spans="1:80">
      <c r="A53" s="260"/>
      <c r="B53" s="264"/>
      <c r="C53" s="322" t="s">
        <v>1534</v>
      </c>
      <c r="D53" s="323"/>
      <c r="E53" s="265">
        <v>1.44</v>
      </c>
      <c r="F53" s="266"/>
      <c r="G53" s="267"/>
      <c r="H53" s="268"/>
      <c r="I53" s="262"/>
      <c r="J53" s="269"/>
      <c r="K53" s="262"/>
      <c r="M53" s="263" t="s">
        <v>1534</v>
      </c>
      <c r="O53" s="251"/>
    </row>
    <row r="54" spans="1:80">
      <c r="A54" s="260"/>
      <c r="B54" s="264"/>
      <c r="C54" s="322" t="s">
        <v>1536</v>
      </c>
      <c r="D54" s="323"/>
      <c r="E54" s="265">
        <v>0.1696</v>
      </c>
      <c r="F54" s="266"/>
      <c r="G54" s="267"/>
      <c r="H54" s="268"/>
      <c r="I54" s="262"/>
      <c r="J54" s="269"/>
      <c r="K54" s="262"/>
      <c r="M54" s="263" t="s">
        <v>1536</v>
      </c>
      <c r="O54" s="251"/>
    </row>
    <row r="55" spans="1:80">
      <c r="A55" s="260"/>
      <c r="B55" s="264"/>
      <c r="C55" s="322" t="s">
        <v>1537</v>
      </c>
      <c r="D55" s="323"/>
      <c r="E55" s="265">
        <v>0.1875</v>
      </c>
      <c r="F55" s="266"/>
      <c r="G55" s="267"/>
      <c r="H55" s="268"/>
      <c r="I55" s="262"/>
      <c r="J55" s="269"/>
      <c r="K55" s="262"/>
      <c r="M55" s="263" t="s">
        <v>1537</v>
      </c>
      <c r="O55" s="251"/>
    </row>
    <row r="56" spans="1:80">
      <c r="A56" s="260"/>
      <c r="B56" s="264"/>
      <c r="C56" s="322" t="s">
        <v>1538</v>
      </c>
      <c r="D56" s="323"/>
      <c r="E56" s="265">
        <v>0.15</v>
      </c>
      <c r="F56" s="266"/>
      <c r="G56" s="267"/>
      <c r="H56" s="268"/>
      <c r="I56" s="262"/>
      <c r="J56" s="269"/>
      <c r="K56" s="262"/>
      <c r="M56" s="263" t="s">
        <v>1538</v>
      </c>
      <c r="O56" s="251"/>
    </row>
    <row r="57" spans="1:80">
      <c r="A57" s="252">
        <v>14</v>
      </c>
      <c r="B57" s="253" t="s">
        <v>136</v>
      </c>
      <c r="C57" s="254" t="s">
        <v>137</v>
      </c>
      <c r="D57" s="255" t="s">
        <v>115</v>
      </c>
      <c r="E57" s="256">
        <v>2.1271</v>
      </c>
      <c r="F57" s="256"/>
      <c r="G57" s="257">
        <f>E57*F57</f>
        <v>0</v>
      </c>
      <c r="H57" s="258">
        <v>0</v>
      </c>
      <c r="I57" s="259">
        <f>E57*H57</f>
        <v>0</v>
      </c>
      <c r="J57" s="258">
        <v>0</v>
      </c>
      <c r="K57" s="259">
        <f>E57*J57</f>
        <v>0</v>
      </c>
      <c r="O57" s="251">
        <v>2</v>
      </c>
      <c r="AA57" s="226">
        <v>1</v>
      </c>
      <c r="AB57" s="226">
        <v>1</v>
      </c>
      <c r="AC57" s="226">
        <v>1</v>
      </c>
      <c r="AZ57" s="226">
        <v>1</v>
      </c>
      <c r="BA57" s="226">
        <f>IF(AZ57=1,G57,0)</f>
        <v>0</v>
      </c>
      <c r="BB57" s="226">
        <f>IF(AZ57=2,G57,0)</f>
        <v>0</v>
      </c>
      <c r="BC57" s="226">
        <f>IF(AZ57=3,G57,0)</f>
        <v>0</v>
      </c>
      <c r="BD57" s="226">
        <f>IF(AZ57=4,G57,0)</f>
        <v>0</v>
      </c>
      <c r="BE57" s="226">
        <f>IF(AZ57=5,G57,0)</f>
        <v>0</v>
      </c>
      <c r="CA57" s="251">
        <v>1</v>
      </c>
      <c r="CB57" s="251">
        <v>1</v>
      </c>
    </row>
    <row r="58" spans="1:80">
      <c r="A58" s="260"/>
      <c r="B58" s="264"/>
      <c r="C58" s="322" t="s">
        <v>1533</v>
      </c>
      <c r="D58" s="323"/>
      <c r="E58" s="265">
        <v>0.18</v>
      </c>
      <c r="F58" s="266"/>
      <c r="G58" s="267"/>
      <c r="H58" s="268"/>
      <c r="I58" s="262"/>
      <c r="J58" s="269"/>
      <c r="K58" s="262"/>
      <c r="M58" s="263" t="s">
        <v>1533</v>
      </c>
      <c r="O58" s="251"/>
    </row>
    <row r="59" spans="1:80">
      <c r="A59" s="260"/>
      <c r="B59" s="264"/>
      <c r="C59" s="322" t="s">
        <v>1534</v>
      </c>
      <c r="D59" s="323"/>
      <c r="E59" s="265">
        <v>1.44</v>
      </c>
      <c r="F59" s="266"/>
      <c r="G59" s="267"/>
      <c r="H59" s="268"/>
      <c r="I59" s="262"/>
      <c r="J59" s="269"/>
      <c r="K59" s="262"/>
      <c r="M59" s="263" t="s">
        <v>1534</v>
      </c>
      <c r="O59" s="251"/>
    </row>
    <row r="60" spans="1:80">
      <c r="A60" s="260"/>
      <c r="B60" s="264"/>
      <c r="C60" s="322" t="s">
        <v>1536</v>
      </c>
      <c r="D60" s="323"/>
      <c r="E60" s="265">
        <v>0.1696</v>
      </c>
      <c r="F60" s="266"/>
      <c r="G60" s="267"/>
      <c r="H60" s="268"/>
      <c r="I60" s="262"/>
      <c r="J60" s="269"/>
      <c r="K60" s="262"/>
      <c r="M60" s="263" t="s">
        <v>1536</v>
      </c>
      <c r="O60" s="251"/>
    </row>
    <row r="61" spans="1:80">
      <c r="A61" s="260"/>
      <c r="B61" s="264"/>
      <c r="C61" s="322" t="s">
        <v>1537</v>
      </c>
      <c r="D61" s="323"/>
      <c r="E61" s="265">
        <v>0.1875</v>
      </c>
      <c r="F61" s="266"/>
      <c r="G61" s="267"/>
      <c r="H61" s="268"/>
      <c r="I61" s="262"/>
      <c r="J61" s="269"/>
      <c r="K61" s="262"/>
      <c r="M61" s="263" t="s">
        <v>1537</v>
      </c>
      <c r="O61" s="251"/>
    </row>
    <row r="62" spans="1:80">
      <c r="A62" s="260"/>
      <c r="B62" s="264"/>
      <c r="C62" s="322" t="s">
        <v>1538</v>
      </c>
      <c r="D62" s="323"/>
      <c r="E62" s="265">
        <v>0.15</v>
      </c>
      <c r="F62" s="266"/>
      <c r="G62" s="267"/>
      <c r="H62" s="268"/>
      <c r="I62" s="262"/>
      <c r="J62" s="269"/>
      <c r="K62" s="262"/>
      <c r="M62" s="263" t="s">
        <v>1538</v>
      </c>
      <c r="O62" s="251"/>
    </row>
    <row r="63" spans="1:80">
      <c r="A63" s="252">
        <v>15</v>
      </c>
      <c r="B63" s="253" t="s">
        <v>138</v>
      </c>
      <c r="C63" s="254" t="s">
        <v>139</v>
      </c>
      <c r="D63" s="255" t="s">
        <v>140</v>
      </c>
      <c r="E63" s="256">
        <v>5.3695000000000004</v>
      </c>
      <c r="F63" s="256"/>
      <c r="G63" s="257">
        <f>E63*F63</f>
        <v>0</v>
      </c>
      <c r="H63" s="258">
        <v>0</v>
      </c>
      <c r="I63" s="259">
        <f>E63*H63</f>
        <v>0</v>
      </c>
      <c r="J63" s="258"/>
      <c r="K63" s="259">
        <f>E63*J63</f>
        <v>0</v>
      </c>
      <c r="O63" s="251">
        <v>2</v>
      </c>
      <c r="AA63" s="226">
        <v>8</v>
      </c>
      <c r="AB63" s="226">
        <v>1</v>
      </c>
      <c r="AC63" s="226">
        <v>3</v>
      </c>
      <c r="AZ63" s="226">
        <v>1</v>
      </c>
      <c r="BA63" s="226">
        <f>IF(AZ63=1,G63,0)</f>
        <v>0</v>
      </c>
      <c r="BB63" s="226">
        <f>IF(AZ63=2,G63,0)</f>
        <v>0</v>
      </c>
      <c r="BC63" s="226">
        <f>IF(AZ63=3,G63,0)</f>
        <v>0</v>
      </c>
      <c r="BD63" s="226">
        <f>IF(AZ63=4,G63,0)</f>
        <v>0</v>
      </c>
      <c r="BE63" s="226">
        <f>IF(AZ63=5,G63,0)</f>
        <v>0</v>
      </c>
      <c r="CA63" s="251">
        <v>8</v>
      </c>
      <c r="CB63" s="251">
        <v>1</v>
      </c>
    </row>
    <row r="64" spans="1:80">
      <c r="A64" s="270"/>
      <c r="B64" s="271" t="s">
        <v>100</v>
      </c>
      <c r="C64" s="272" t="s">
        <v>107</v>
      </c>
      <c r="D64" s="273"/>
      <c r="E64" s="274"/>
      <c r="F64" s="275"/>
      <c r="G64" s="276">
        <f>SUM(G7:G63)</f>
        <v>0</v>
      </c>
      <c r="H64" s="277"/>
      <c r="I64" s="278">
        <f>SUM(I7:I63)</f>
        <v>1.25E-4</v>
      </c>
      <c r="J64" s="277"/>
      <c r="K64" s="278">
        <f>SUM(K7:K63)</f>
        <v>-5.3695000000000004</v>
      </c>
      <c r="O64" s="251">
        <v>4</v>
      </c>
      <c r="BA64" s="279">
        <f>SUM(BA7:BA63)</f>
        <v>0</v>
      </c>
      <c r="BB64" s="279">
        <f>SUM(BB7:BB63)</f>
        <v>0</v>
      </c>
      <c r="BC64" s="279">
        <f>SUM(BC7:BC63)</f>
        <v>0</v>
      </c>
      <c r="BD64" s="279">
        <f>SUM(BD7:BD63)</f>
        <v>0</v>
      </c>
      <c r="BE64" s="279">
        <f>SUM(BE7:BE63)</f>
        <v>0</v>
      </c>
    </row>
    <row r="65" spans="1:80">
      <c r="A65" s="241" t="s">
        <v>96</v>
      </c>
      <c r="B65" s="242" t="s">
        <v>141</v>
      </c>
      <c r="C65" s="243" t="s">
        <v>1547</v>
      </c>
      <c r="D65" s="244"/>
      <c r="E65" s="245"/>
      <c r="F65" s="245"/>
      <c r="G65" s="246"/>
      <c r="H65" s="247"/>
      <c r="I65" s="248"/>
      <c r="J65" s="249"/>
      <c r="K65" s="250"/>
      <c r="O65" s="251">
        <v>1</v>
      </c>
    </row>
    <row r="66" spans="1:80">
      <c r="A66" s="252">
        <v>16</v>
      </c>
      <c r="B66" s="253" t="s">
        <v>1549</v>
      </c>
      <c r="C66" s="254" t="s">
        <v>1550</v>
      </c>
      <c r="D66" s="255" t="s">
        <v>312</v>
      </c>
      <c r="E66" s="256">
        <v>4.8499999999999996</v>
      </c>
      <c r="F66" s="256"/>
      <c r="G66" s="257">
        <f>E66*F66</f>
        <v>0</v>
      </c>
      <c r="H66" s="258">
        <v>0</v>
      </c>
      <c r="I66" s="259">
        <f>E66*H66</f>
        <v>0</v>
      </c>
      <c r="J66" s="258">
        <v>0</v>
      </c>
      <c r="K66" s="259">
        <f>E66*J66</f>
        <v>0</v>
      </c>
      <c r="O66" s="251">
        <v>2</v>
      </c>
      <c r="AA66" s="226">
        <v>1</v>
      </c>
      <c r="AB66" s="226">
        <v>0</v>
      </c>
      <c r="AC66" s="226">
        <v>0</v>
      </c>
      <c r="AZ66" s="226">
        <v>1</v>
      </c>
      <c r="BA66" s="226">
        <f>IF(AZ66=1,G66,0)</f>
        <v>0</v>
      </c>
      <c r="BB66" s="226">
        <f>IF(AZ66=2,G66,0)</f>
        <v>0</v>
      </c>
      <c r="BC66" s="226">
        <f>IF(AZ66=3,G66,0)</f>
        <v>0</v>
      </c>
      <c r="BD66" s="226">
        <f>IF(AZ66=4,G66,0)</f>
        <v>0</v>
      </c>
      <c r="BE66" s="226">
        <f>IF(AZ66=5,G66,0)</f>
        <v>0</v>
      </c>
      <c r="CA66" s="251">
        <v>1</v>
      </c>
      <c r="CB66" s="251">
        <v>0</v>
      </c>
    </row>
    <row r="67" spans="1:80">
      <c r="A67" s="260"/>
      <c r="B67" s="264"/>
      <c r="C67" s="322" t="s">
        <v>1551</v>
      </c>
      <c r="D67" s="323"/>
      <c r="E67" s="265">
        <v>4.8499999999999996</v>
      </c>
      <c r="F67" s="266"/>
      <c r="G67" s="267"/>
      <c r="H67" s="268"/>
      <c r="I67" s="262"/>
      <c r="J67" s="269"/>
      <c r="K67" s="262"/>
      <c r="M67" s="263" t="s">
        <v>1551</v>
      </c>
      <c r="O67" s="251"/>
    </row>
    <row r="68" spans="1:80">
      <c r="A68" s="252">
        <v>17</v>
      </c>
      <c r="B68" s="253" t="s">
        <v>1552</v>
      </c>
      <c r="C68" s="254" t="s">
        <v>1553</v>
      </c>
      <c r="D68" s="255" t="s">
        <v>312</v>
      </c>
      <c r="E68" s="256">
        <v>4.8499999999999996</v>
      </c>
      <c r="F68" s="256"/>
      <c r="G68" s="257">
        <f>E68*F68</f>
        <v>0</v>
      </c>
      <c r="H68" s="258">
        <v>6.8999999999999997E-4</v>
      </c>
      <c r="I68" s="259">
        <f>E68*H68</f>
        <v>3.3464999999999996E-3</v>
      </c>
      <c r="J68" s="258"/>
      <c r="K68" s="259">
        <f>E68*J68</f>
        <v>0</v>
      </c>
      <c r="O68" s="251">
        <v>2</v>
      </c>
      <c r="AA68" s="226">
        <v>3</v>
      </c>
      <c r="AB68" s="226">
        <v>1</v>
      </c>
      <c r="AC68" s="226">
        <v>3457114705</v>
      </c>
      <c r="AZ68" s="226">
        <v>1</v>
      </c>
      <c r="BA68" s="226">
        <f>IF(AZ68=1,G68,0)</f>
        <v>0</v>
      </c>
      <c r="BB68" s="226">
        <f>IF(AZ68=2,G68,0)</f>
        <v>0</v>
      </c>
      <c r="BC68" s="226">
        <f>IF(AZ68=3,G68,0)</f>
        <v>0</v>
      </c>
      <c r="BD68" s="226">
        <f>IF(AZ68=4,G68,0)</f>
        <v>0</v>
      </c>
      <c r="BE68" s="226">
        <f>IF(AZ68=5,G68,0)</f>
        <v>0</v>
      </c>
      <c r="CA68" s="251">
        <v>3</v>
      </c>
      <c r="CB68" s="251">
        <v>1</v>
      </c>
    </row>
    <row r="69" spans="1:80">
      <c r="A69" s="260"/>
      <c r="B69" s="261"/>
      <c r="C69" s="319" t="s">
        <v>336</v>
      </c>
      <c r="D69" s="320"/>
      <c r="E69" s="320"/>
      <c r="F69" s="320"/>
      <c r="G69" s="321"/>
      <c r="I69" s="262"/>
      <c r="K69" s="262"/>
      <c r="L69" s="263" t="s">
        <v>336</v>
      </c>
      <c r="O69" s="251">
        <v>3</v>
      </c>
    </row>
    <row r="70" spans="1:80">
      <c r="A70" s="260"/>
      <c r="B70" s="264"/>
      <c r="C70" s="322" t="s">
        <v>1551</v>
      </c>
      <c r="D70" s="323"/>
      <c r="E70" s="265">
        <v>4.8499999999999996</v>
      </c>
      <c r="F70" s="266"/>
      <c r="G70" s="267"/>
      <c r="H70" s="268"/>
      <c r="I70" s="262"/>
      <c r="J70" s="269"/>
      <c r="K70" s="262"/>
      <c r="M70" s="263" t="s">
        <v>1551</v>
      </c>
      <c r="O70" s="251"/>
    </row>
    <row r="71" spans="1:80">
      <c r="A71" s="252">
        <v>18</v>
      </c>
      <c r="B71" s="253" t="s">
        <v>1554</v>
      </c>
      <c r="C71" s="254" t="s">
        <v>1555</v>
      </c>
      <c r="D71" s="255" t="s">
        <v>115</v>
      </c>
      <c r="E71" s="256">
        <v>0.4365</v>
      </c>
      <c r="F71" s="256"/>
      <c r="G71" s="257">
        <f>E71*F71</f>
        <v>0</v>
      </c>
      <c r="H71" s="258">
        <v>0</v>
      </c>
      <c r="I71" s="259">
        <f>E71*H71</f>
        <v>0</v>
      </c>
      <c r="J71" s="258">
        <v>0</v>
      </c>
      <c r="K71" s="259">
        <f>E71*J71</f>
        <v>0</v>
      </c>
      <c r="O71" s="251">
        <v>2</v>
      </c>
      <c r="AA71" s="226">
        <v>1</v>
      </c>
      <c r="AB71" s="226">
        <v>1</v>
      </c>
      <c r="AC71" s="226">
        <v>1</v>
      </c>
      <c r="AZ71" s="226">
        <v>1</v>
      </c>
      <c r="BA71" s="226">
        <f>IF(AZ71=1,G71,0)</f>
        <v>0</v>
      </c>
      <c r="BB71" s="226">
        <f>IF(AZ71=2,G71,0)</f>
        <v>0</v>
      </c>
      <c r="BC71" s="226">
        <f>IF(AZ71=3,G71,0)</f>
        <v>0</v>
      </c>
      <c r="BD71" s="226">
        <f>IF(AZ71=4,G71,0)</f>
        <v>0</v>
      </c>
      <c r="BE71" s="226">
        <f>IF(AZ71=5,G71,0)</f>
        <v>0</v>
      </c>
      <c r="CA71" s="251">
        <v>1</v>
      </c>
      <c r="CB71" s="251">
        <v>1</v>
      </c>
    </row>
    <row r="72" spans="1:80">
      <c r="A72" s="260"/>
      <c r="B72" s="264"/>
      <c r="C72" s="322" t="s">
        <v>1556</v>
      </c>
      <c r="D72" s="323"/>
      <c r="E72" s="265">
        <v>0.4365</v>
      </c>
      <c r="F72" s="266"/>
      <c r="G72" s="267"/>
      <c r="H72" s="268"/>
      <c r="I72" s="262"/>
      <c r="J72" s="269"/>
      <c r="K72" s="262"/>
      <c r="M72" s="263" t="s">
        <v>1556</v>
      </c>
      <c r="O72" s="251"/>
    </row>
    <row r="73" spans="1:80">
      <c r="A73" s="252">
        <v>19</v>
      </c>
      <c r="B73" s="253" t="s">
        <v>147</v>
      </c>
      <c r="C73" s="254" t="s">
        <v>148</v>
      </c>
      <c r="D73" s="255" t="s">
        <v>110</v>
      </c>
      <c r="E73" s="256">
        <v>2.2608000000000001</v>
      </c>
      <c r="F73" s="256"/>
      <c r="G73" s="257">
        <f>E73*F73</f>
        <v>0</v>
      </c>
      <c r="H73" s="258">
        <v>2.5000000000000001E-4</v>
      </c>
      <c r="I73" s="259">
        <f>E73*H73</f>
        <v>5.6520000000000008E-4</v>
      </c>
      <c r="J73" s="258">
        <v>0</v>
      </c>
      <c r="K73" s="259">
        <f>E73*J73</f>
        <v>0</v>
      </c>
      <c r="O73" s="251">
        <v>2</v>
      </c>
      <c r="AA73" s="226">
        <v>1</v>
      </c>
      <c r="AB73" s="226">
        <v>1</v>
      </c>
      <c r="AC73" s="226">
        <v>1</v>
      </c>
      <c r="AZ73" s="226">
        <v>1</v>
      </c>
      <c r="BA73" s="226">
        <f>IF(AZ73=1,G73,0)</f>
        <v>0</v>
      </c>
      <c r="BB73" s="226">
        <f>IF(AZ73=2,G73,0)</f>
        <v>0</v>
      </c>
      <c r="BC73" s="226">
        <f>IF(AZ73=3,G73,0)</f>
        <v>0</v>
      </c>
      <c r="BD73" s="226">
        <f>IF(AZ73=4,G73,0)</f>
        <v>0</v>
      </c>
      <c r="BE73" s="226">
        <f>IF(AZ73=5,G73,0)</f>
        <v>0</v>
      </c>
      <c r="CA73" s="251">
        <v>1</v>
      </c>
      <c r="CB73" s="251">
        <v>1</v>
      </c>
    </row>
    <row r="74" spans="1:80">
      <c r="A74" s="260"/>
      <c r="B74" s="264"/>
      <c r="C74" s="322" t="s">
        <v>1557</v>
      </c>
      <c r="D74" s="323"/>
      <c r="E74" s="265">
        <v>2.2608000000000001</v>
      </c>
      <c r="F74" s="266"/>
      <c r="G74" s="267"/>
      <c r="H74" s="268"/>
      <c r="I74" s="262"/>
      <c r="J74" s="269"/>
      <c r="K74" s="262"/>
      <c r="M74" s="263" t="s">
        <v>1557</v>
      </c>
      <c r="O74" s="251"/>
    </row>
    <row r="75" spans="1:80">
      <c r="A75" s="252">
        <v>20</v>
      </c>
      <c r="B75" s="253" t="s">
        <v>150</v>
      </c>
      <c r="C75" s="254" t="s">
        <v>151</v>
      </c>
      <c r="D75" s="255" t="s">
        <v>110</v>
      </c>
      <c r="E75" s="256">
        <v>2.2608000000000001</v>
      </c>
      <c r="F75" s="256"/>
      <c r="G75" s="257">
        <f>E75*F75</f>
        <v>0</v>
      </c>
      <c r="H75" s="258">
        <v>0</v>
      </c>
      <c r="I75" s="259">
        <f>E75*H75</f>
        <v>0</v>
      </c>
      <c r="J75" s="258">
        <v>0</v>
      </c>
      <c r="K75" s="259">
        <f>E75*J75</f>
        <v>0</v>
      </c>
      <c r="O75" s="251">
        <v>2</v>
      </c>
      <c r="AA75" s="226">
        <v>1</v>
      </c>
      <c r="AB75" s="226">
        <v>1</v>
      </c>
      <c r="AC75" s="226">
        <v>1</v>
      </c>
      <c r="AZ75" s="226">
        <v>1</v>
      </c>
      <c r="BA75" s="226">
        <f>IF(AZ75=1,G75,0)</f>
        <v>0</v>
      </c>
      <c r="BB75" s="226">
        <f>IF(AZ75=2,G75,0)</f>
        <v>0</v>
      </c>
      <c r="BC75" s="226">
        <f>IF(AZ75=3,G75,0)</f>
        <v>0</v>
      </c>
      <c r="BD75" s="226">
        <f>IF(AZ75=4,G75,0)</f>
        <v>0</v>
      </c>
      <c r="BE75" s="226">
        <f>IF(AZ75=5,G75,0)</f>
        <v>0</v>
      </c>
      <c r="CA75" s="251">
        <v>1</v>
      </c>
      <c r="CB75" s="251">
        <v>1</v>
      </c>
    </row>
    <row r="76" spans="1:80">
      <c r="A76" s="260"/>
      <c r="B76" s="264"/>
      <c r="C76" s="322" t="s">
        <v>1557</v>
      </c>
      <c r="D76" s="323"/>
      <c r="E76" s="265">
        <v>2.2608000000000001</v>
      </c>
      <c r="F76" s="266"/>
      <c r="G76" s="267"/>
      <c r="H76" s="268"/>
      <c r="I76" s="262"/>
      <c r="J76" s="269"/>
      <c r="K76" s="262"/>
      <c r="M76" s="263" t="s">
        <v>1557</v>
      </c>
      <c r="O76" s="251"/>
    </row>
    <row r="77" spans="1:80">
      <c r="A77" s="252">
        <v>21</v>
      </c>
      <c r="B77" s="253" t="s">
        <v>144</v>
      </c>
      <c r="C77" s="254" t="s">
        <v>145</v>
      </c>
      <c r="D77" s="255" t="s">
        <v>115</v>
      </c>
      <c r="E77" s="256">
        <v>2.8546</v>
      </c>
      <c r="F77" s="256"/>
      <c r="G77" s="257">
        <f>E77*F77</f>
        <v>0</v>
      </c>
      <c r="H77" s="258">
        <v>2.45329</v>
      </c>
      <c r="I77" s="259">
        <f>E77*H77</f>
        <v>7.0031616339999996</v>
      </c>
      <c r="J77" s="258">
        <v>0</v>
      </c>
      <c r="K77" s="259">
        <f>E77*J77</f>
        <v>0</v>
      </c>
      <c r="O77" s="251">
        <v>2</v>
      </c>
      <c r="AA77" s="226">
        <v>1</v>
      </c>
      <c r="AB77" s="226">
        <v>1</v>
      </c>
      <c r="AC77" s="226">
        <v>1</v>
      </c>
      <c r="AZ77" s="226">
        <v>1</v>
      </c>
      <c r="BA77" s="226">
        <f>IF(AZ77=1,G77,0)</f>
        <v>0</v>
      </c>
      <c r="BB77" s="226">
        <f>IF(AZ77=2,G77,0)</f>
        <v>0</v>
      </c>
      <c r="BC77" s="226">
        <f>IF(AZ77=3,G77,0)</f>
        <v>0</v>
      </c>
      <c r="BD77" s="226">
        <f>IF(AZ77=4,G77,0)</f>
        <v>0</v>
      </c>
      <c r="BE77" s="226">
        <f>IF(AZ77=5,G77,0)</f>
        <v>0</v>
      </c>
      <c r="CA77" s="251">
        <v>1</v>
      </c>
      <c r="CB77" s="251">
        <v>1</v>
      </c>
    </row>
    <row r="78" spans="1:80">
      <c r="A78" s="260"/>
      <c r="B78" s="264"/>
      <c r="C78" s="322" t="s">
        <v>1533</v>
      </c>
      <c r="D78" s="323"/>
      <c r="E78" s="265">
        <v>0.18</v>
      </c>
      <c r="F78" s="266"/>
      <c r="G78" s="267"/>
      <c r="H78" s="268"/>
      <c r="I78" s="262"/>
      <c r="J78" s="269"/>
      <c r="K78" s="262"/>
      <c r="M78" s="263" t="s">
        <v>1533</v>
      </c>
      <c r="O78" s="251"/>
    </row>
    <row r="79" spans="1:80">
      <c r="A79" s="260"/>
      <c r="B79" s="264"/>
      <c r="C79" s="322" t="s">
        <v>1534</v>
      </c>
      <c r="D79" s="323"/>
      <c r="E79" s="265">
        <v>1.44</v>
      </c>
      <c r="F79" s="266"/>
      <c r="G79" s="267"/>
      <c r="H79" s="268"/>
      <c r="I79" s="262"/>
      <c r="J79" s="269"/>
      <c r="K79" s="262"/>
      <c r="M79" s="263" t="s">
        <v>1534</v>
      </c>
      <c r="O79" s="251"/>
    </row>
    <row r="80" spans="1:80">
      <c r="A80" s="260"/>
      <c r="B80" s="264"/>
      <c r="C80" s="322" t="s">
        <v>1535</v>
      </c>
      <c r="D80" s="323"/>
      <c r="E80" s="265">
        <v>0.72750000000000004</v>
      </c>
      <c r="F80" s="266"/>
      <c r="G80" s="267"/>
      <c r="H80" s="268"/>
      <c r="I80" s="262"/>
      <c r="J80" s="269"/>
      <c r="K80" s="262"/>
      <c r="M80" s="263" t="s">
        <v>1535</v>
      </c>
      <c r="O80" s="251"/>
    </row>
    <row r="81" spans="1:80">
      <c r="A81" s="260"/>
      <c r="B81" s="264"/>
      <c r="C81" s="322" t="s">
        <v>1536</v>
      </c>
      <c r="D81" s="323"/>
      <c r="E81" s="265">
        <v>0.1696</v>
      </c>
      <c r="F81" s="266"/>
      <c r="G81" s="267"/>
      <c r="H81" s="268"/>
      <c r="I81" s="262"/>
      <c r="J81" s="269"/>
      <c r="K81" s="262"/>
      <c r="M81" s="263" t="s">
        <v>1536</v>
      </c>
      <c r="O81" s="251"/>
    </row>
    <row r="82" spans="1:80">
      <c r="A82" s="260"/>
      <c r="B82" s="264"/>
      <c r="C82" s="322" t="s">
        <v>1537</v>
      </c>
      <c r="D82" s="323"/>
      <c r="E82" s="265">
        <v>0.1875</v>
      </c>
      <c r="F82" s="266"/>
      <c r="G82" s="267"/>
      <c r="H82" s="268"/>
      <c r="I82" s="262"/>
      <c r="J82" s="269"/>
      <c r="K82" s="262"/>
      <c r="M82" s="263" t="s">
        <v>1537</v>
      </c>
      <c r="O82" s="251"/>
    </row>
    <row r="83" spans="1:80">
      <c r="A83" s="260"/>
      <c r="B83" s="264"/>
      <c r="C83" s="322" t="s">
        <v>1538</v>
      </c>
      <c r="D83" s="323"/>
      <c r="E83" s="265">
        <v>0.15</v>
      </c>
      <c r="F83" s="266"/>
      <c r="G83" s="267"/>
      <c r="H83" s="268"/>
      <c r="I83" s="262"/>
      <c r="J83" s="269"/>
      <c r="K83" s="262"/>
      <c r="M83" s="263" t="s">
        <v>1538</v>
      </c>
      <c r="O83" s="251"/>
    </row>
    <row r="84" spans="1:80">
      <c r="A84" s="252">
        <v>22</v>
      </c>
      <c r="B84" s="253" t="s">
        <v>1558</v>
      </c>
      <c r="C84" s="254" t="s">
        <v>1559</v>
      </c>
      <c r="D84" s="255" t="s">
        <v>110</v>
      </c>
      <c r="E84" s="256">
        <v>1.5</v>
      </c>
      <c r="F84" s="256"/>
      <c r="G84" s="257">
        <f>E84*F84</f>
        <v>0</v>
      </c>
      <c r="H84" s="258">
        <v>5.0000000000000001E-4</v>
      </c>
      <c r="I84" s="259">
        <f>E84*H84</f>
        <v>7.5000000000000002E-4</v>
      </c>
      <c r="J84" s="258">
        <v>0</v>
      </c>
      <c r="K84" s="259">
        <f>E84*J84</f>
        <v>0</v>
      </c>
      <c r="O84" s="251">
        <v>2</v>
      </c>
      <c r="AA84" s="226">
        <v>1</v>
      </c>
      <c r="AB84" s="226">
        <v>1</v>
      </c>
      <c r="AC84" s="226">
        <v>1</v>
      </c>
      <c r="AZ84" s="226">
        <v>1</v>
      </c>
      <c r="BA84" s="226">
        <f>IF(AZ84=1,G84,0)</f>
        <v>0</v>
      </c>
      <c r="BB84" s="226">
        <f>IF(AZ84=2,G84,0)</f>
        <v>0</v>
      </c>
      <c r="BC84" s="226">
        <f>IF(AZ84=3,G84,0)</f>
        <v>0</v>
      </c>
      <c r="BD84" s="226">
        <f>IF(AZ84=4,G84,0)</f>
        <v>0</v>
      </c>
      <c r="BE84" s="226">
        <f>IF(AZ84=5,G84,0)</f>
        <v>0</v>
      </c>
      <c r="CA84" s="251">
        <v>1</v>
      </c>
      <c r="CB84" s="251">
        <v>1</v>
      </c>
    </row>
    <row r="85" spans="1:80">
      <c r="A85" s="260"/>
      <c r="B85" s="264"/>
      <c r="C85" s="322" t="s">
        <v>1524</v>
      </c>
      <c r="D85" s="323"/>
      <c r="E85" s="265">
        <v>1.5</v>
      </c>
      <c r="F85" s="266"/>
      <c r="G85" s="267"/>
      <c r="H85" s="268"/>
      <c r="I85" s="262"/>
      <c r="J85" s="269"/>
      <c r="K85" s="262"/>
      <c r="M85" s="263" t="s">
        <v>1524</v>
      </c>
      <c r="O85" s="251"/>
    </row>
    <row r="86" spans="1:80">
      <c r="A86" s="270"/>
      <c r="B86" s="271" t="s">
        <v>100</v>
      </c>
      <c r="C86" s="272" t="s">
        <v>1548</v>
      </c>
      <c r="D86" s="273"/>
      <c r="E86" s="274"/>
      <c r="F86" s="275"/>
      <c r="G86" s="276">
        <f>SUM(G65:G85)</f>
        <v>0</v>
      </c>
      <c r="H86" s="277"/>
      <c r="I86" s="278">
        <f>SUM(I65:I85)</f>
        <v>7.0078233339999993</v>
      </c>
      <c r="J86" s="277"/>
      <c r="K86" s="278">
        <f>SUM(K65:K85)</f>
        <v>0</v>
      </c>
      <c r="O86" s="251">
        <v>4</v>
      </c>
      <c r="BA86" s="279">
        <f>SUM(BA65:BA85)</f>
        <v>0</v>
      </c>
      <c r="BB86" s="279">
        <f>SUM(BB65:BB85)</f>
        <v>0</v>
      </c>
      <c r="BC86" s="279">
        <f>SUM(BC65:BC85)</f>
        <v>0</v>
      </c>
      <c r="BD86" s="279">
        <f>SUM(BD65:BD85)</f>
        <v>0</v>
      </c>
      <c r="BE86" s="279">
        <f>SUM(BE65:BE85)</f>
        <v>0</v>
      </c>
    </row>
    <row r="87" spans="1:80">
      <c r="A87" s="241" t="s">
        <v>96</v>
      </c>
      <c r="B87" s="242" t="s">
        <v>163</v>
      </c>
      <c r="C87" s="243" t="s">
        <v>164</v>
      </c>
      <c r="D87" s="244"/>
      <c r="E87" s="245"/>
      <c r="F87" s="245"/>
      <c r="G87" s="246"/>
      <c r="H87" s="247"/>
      <c r="I87" s="248"/>
      <c r="J87" s="249"/>
      <c r="K87" s="250"/>
      <c r="O87" s="251">
        <v>1</v>
      </c>
    </row>
    <row r="88" spans="1:80" ht="22.5">
      <c r="A88" s="252">
        <v>23</v>
      </c>
      <c r="B88" s="253" t="s">
        <v>1560</v>
      </c>
      <c r="C88" s="254" t="s">
        <v>1561</v>
      </c>
      <c r="D88" s="255" t="s">
        <v>110</v>
      </c>
      <c r="E88" s="256">
        <v>3</v>
      </c>
      <c r="F88" s="256"/>
      <c r="G88" s="257">
        <f>E88*F88</f>
        <v>0</v>
      </c>
      <c r="H88" s="258">
        <v>3.9350000000000003E-2</v>
      </c>
      <c r="I88" s="259">
        <f>E88*H88</f>
        <v>0.11805000000000002</v>
      </c>
      <c r="J88" s="258">
        <v>0</v>
      </c>
      <c r="K88" s="259">
        <f>E88*J88</f>
        <v>0</v>
      </c>
      <c r="O88" s="251">
        <v>2</v>
      </c>
      <c r="AA88" s="226">
        <v>1</v>
      </c>
      <c r="AB88" s="226">
        <v>1</v>
      </c>
      <c r="AC88" s="226">
        <v>1</v>
      </c>
      <c r="AZ88" s="226">
        <v>1</v>
      </c>
      <c r="BA88" s="226">
        <f>IF(AZ88=1,G88,0)</f>
        <v>0</v>
      </c>
      <c r="BB88" s="226">
        <f>IF(AZ88=2,G88,0)</f>
        <v>0</v>
      </c>
      <c r="BC88" s="226">
        <f>IF(AZ88=3,G88,0)</f>
        <v>0</v>
      </c>
      <c r="BD88" s="226">
        <f>IF(AZ88=4,G88,0)</f>
        <v>0</v>
      </c>
      <c r="BE88" s="226">
        <f>IF(AZ88=5,G88,0)</f>
        <v>0</v>
      </c>
      <c r="CA88" s="251">
        <v>1</v>
      </c>
      <c r="CB88" s="251">
        <v>1</v>
      </c>
    </row>
    <row r="89" spans="1:80">
      <c r="A89" s="260"/>
      <c r="B89" s="264"/>
      <c r="C89" s="322" t="s">
        <v>1562</v>
      </c>
      <c r="D89" s="323"/>
      <c r="E89" s="265">
        <v>3</v>
      </c>
      <c r="F89" s="266"/>
      <c r="G89" s="267"/>
      <c r="H89" s="268"/>
      <c r="I89" s="262"/>
      <c r="J89" s="269"/>
      <c r="K89" s="262"/>
      <c r="M89" s="263" t="s">
        <v>1562</v>
      </c>
      <c r="O89" s="251"/>
    </row>
    <row r="90" spans="1:80">
      <c r="A90" s="252">
        <v>24</v>
      </c>
      <c r="B90" s="253" t="s">
        <v>1563</v>
      </c>
      <c r="C90" s="254" t="s">
        <v>1564</v>
      </c>
      <c r="D90" s="255" t="s">
        <v>110</v>
      </c>
      <c r="E90" s="256">
        <v>3</v>
      </c>
      <c r="F90" s="256"/>
      <c r="G90" s="257">
        <f>E90*F90</f>
        <v>0</v>
      </c>
      <c r="H90" s="258">
        <v>0</v>
      </c>
      <c r="I90" s="259">
        <f>E90*H90</f>
        <v>0</v>
      </c>
      <c r="J90" s="258">
        <v>0</v>
      </c>
      <c r="K90" s="259">
        <f>E90*J90</f>
        <v>0</v>
      </c>
      <c r="O90" s="251">
        <v>2</v>
      </c>
      <c r="AA90" s="226">
        <v>1</v>
      </c>
      <c r="AB90" s="226">
        <v>1</v>
      </c>
      <c r="AC90" s="226">
        <v>1</v>
      </c>
      <c r="AZ90" s="226">
        <v>1</v>
      </c>
      <c r="BA90" s="226">
        <f>IF(AZ90=1,G90,0)</f>
        <v>0</v>
      </c>
      <c r="BB90" s="226">
        <f>IF(AZ90=2,G90,0)</f>
        <v>0</v>
      </c>
      <c r="BC90" s="226">
        <f>IF(AZ90=3,G90,0)</f>
        <v>0</v>
      </c>
      <c r="BD90" s="226">
        <f>IF(AZ90=4,G90,0)</f>
        <v>0</v>
      </c>
      <c r="BE90" s="226">
        <f>IF(AZ90=5,G90,0)</f>
        <v>0</v>
      </c>
      <c r="CA90" s="251">
        <v>1</v>
      </c>
      <c r="CB90" s="251">
        <v>1</v>
      </c>
    </row>
    <row r="91" spans="1:80">
      <c r="A91" s="260"/>
      <c r="B91" s="264"/>
      <c r="C91" s="322" t="s">
        <v>1562</v>
      </c>
      <c r="D91" s="323"/>
      <c r="E91" s="265">
        <v>3</v>
      </c>
      <c r="F91" s="266"/>
      <c r="G91" s="267"/>
      <c r="H91" s="268"/>
      <c r="I91" s="262"/>
      <c r="J91" s="269"/>
      <c r="K91" s="262"/>
      <c r="M91" s="263" t="s">
        <v>1562</v>
      </c>
      <c r="O91" s="251"/>
    </row>
    <row r="92" spans="1:80" ht="22.5">
      <c r="A92" s="252">
        <v>25</v>
      </c>
      <c r="B92" s="253" t="s">
        <v>1565</v>
      </c>
      <c r="C92" s="254" t="s">
        <v>1566</v>
      </c>
      <c r="D92" s="255" t="s">
        <v>115</v>
      </c>
      <c r="E92" s="256">
        <v>0.1875</v>
      </c>
      <c r="F92" s="256"/>
      <c r="G92" s="257">
        <f>E92*F92</f>
        <v>0</v>
      </c>
      <c r="H92" s="258">
        <v>2.4559600000000001</v>
      </c>
      <c r="I92" s="259">
        <f>E92*H92</f>
        <v>0.46049250000000003</v>
      </c>
      <c r="J92" s="258">
        <v>0</v>
      </c>
      <c r="K92" s="259">
        <f>E92*J92</f>
        <v>0</v>
      </c>
      <c r="O92" s="251">
        <v>2</v>
      </c>
      <c r="AA92" s="226">
        <v>1</v>
      </c>
      <c r="AB92" s="226">
        <v>1</v>
      </c>
      <c r="AC92" s="226">
        <v>1</v>
      </c>
      <c r="AZ92" s="226">
        <v>1</v>
      </c>
      <c r="BA92" s="226">
        <f>IF(AZ92=1,G92,0)</f>
        <v>0</v>
      </c>
      <c r="BB92" s="226">
        <f>IF(AZ92=2,G92,0)</f>
        <v>0</v>
      </c>
      <c r="BC92" s="226">
        <f>IF(AZ92=3,G92,0)</f>
        <v>0</v>
      </c>
      <c r="BD92" s="226">
        <f>IF(AZ92=4,G92,0)</f>
        <v>0</v>
      </c>
      <c r="BE92" s="226">
        <f>IF(AZ92=5,G92,0)</f>
        <v>0</v>
      </c>
      <c r="CA92" s="251">
        <v>1</v>
      </c>
      <c r="CB92" s="251">
        <v>1</v>
      </c>
    </row>
    <row r="93" spans="1:80">
      <c r="A93" s="260"/>
      <c r="B93" s="264"/>
      <c r="C93" s="322" t="s">
        <v>1537</v>
      </c>
      <c r="D93" s="323"/>
      <c r="E93" s="265">
        <v>0.1875</v>
      </c>
      <c r="F93" s="266"/>
      <c r="G93" s="267"/>
      <c r="H93" s="268"/>
      <c r="I93" s="262"/>
      <c r="J93" s="269"/>
      <c r="K93" s="262"/>
      <c r="M93" s="263" t="s">
        <v>1537</v>
      </c>
      <c r="O93" s="251"/>
    </row>
    <row r="94" spans="1:80">
      <c r="A94" s="252">
        <v>26</v>
      </c>
      <c r="B94" s="253" t="s">
        <v>1567</v>
      </c>
      <c r="C94" s="254" t="s">
        <v>1568</v>
      </c>
      <c r="D94" s="255" t="s">
        <v>312</v>
      </c>
      <c r="E94" s="256">
        <v>8</v>
      </c>
      <c r="F94" s="256"/>
      <c r="G94" s="257">
        <f>E94*F94</f>
        <v>0</v>
      </c>
      <c r="H94" s="258">
        <v>0.18942000000000001</v>
      </c>
      <c r="I94" s="259">
        <f>E94*H94</f>
        <v>1.51536</v>
      </c>
      <c r="J94" s="258">
        <v>0</v>
      </c>
      <c r="K94" s="259">
        <f>E94*J94</f>
        <v>0</v>
      </c>
      <c r="O94" s="251">
        <v>2</v>
      </c>
      <c r="AA94" s="226">
        <v>1</v>
      </c>
      <c r="AB94" s="226">
        <v>1</v>
      </c>
      <c r="AC94" s="226">
        <v>1</v>
      </c>
      <c r="AZ94" s="226">
        <v>1</v>
      </c>
      <c r="BA94" s="226">
        <f>IF(AZ94=1,G94,0)</f>
        <v>0</v>
      </c>
      <c r="BB94" s="226">
        <f>IF(AZ94=2,G94,0)</f>
        <v>0</v>
      </c>
      <c r="BC94" s="226">
        <f>IF(AZ94=3,G94,0)</f>
        <v>0</v>
      </c>
      <c r="BD94" s="226">
        <f>IF(AZ94=4,G94,0)</f>
        <v>0</v>
      </c>
      <c r="BE94" s="226">
        <f>IF(AZ94=5,G94,0)</f>
        <v>0</v>
      </c>
      <c r="CA94" s="251">
        <v>1</v>
      </c>
      <c r="CB94" s="251">
        <v>1</v>
      </c>
    </row>
    <row r="95" spans="1:80">
      <c r="A95" s="260"/>
      <c r="B95" s="264"/>
      <c r="C95" s="322" t="s">
        <v>764</v>
      </c>
      <c r="D95" s="323"/>
      <c r="E95" s="265">
        <v>8</v>
      </c>
      <c r="F95" s="266"/>
      <c r="G95" s="267"/>
      <c r="H95" s="268"/>
      <c r="I95" s="262"/>
      <c r="J95" s="269"/>
      <c r="K95" s="262"/>
      <c r="M95" s="263" t="s">
        <v>764</v>
      </c>
      <c r="O95" s="251"/>
    </row>
    <row r="96" spans="1:80">
      <c r="A96" s="252">
        <v>27</v>
      </c>
      <c r="B96" s="253" t="s">
        <v>1569</v>
      </c>
      <c r="C96" s="254" t="s">
        <v>1570</v>
      </c>
      <c r="D96" s="255" t="s">
        <v>191</v>
      </c>
      <c r="E96" s="256">
        <v>73.454499999999996</v>
      </c>
      <c r="F96" s="256"/>
      <c r="G96" s="257">
        <f>E96*F96</f>
        <v>0</v>
      </c>
      <c r="H96" s="258">
        <v>1.2E-2</v>
      </c>
      <c r="I96" s="259">
        <f>E96*H96</f>
        <v>0.88145399999999996</v>
      </c>
      <c r="J96" s="258"/>
      <c r="K96" s="259">
        <f>E96*J96</f>
        <v>0</v>
      </c>
      <c r="O96" s="251">
        <v>2</v>
      </c>
      <c r="AA96" s="226">
        <v>3</v>
      </c>
      <c r="AB96" s="226">
        <v>1</v>
      </c>
      <c r="AC96" s="226">
        <v>59228408</v>
      </c>
      <c r="AZ96" s="226">
        <v>1</v>
      </c>
      <c r="BA96" s="226">
        <f>IF(AZ96=1,G96,0)</f>
        <v>0</v>
      </c>
      <c r="BB96" s="226">
        <f>IF(AZ96=2,G96,0)</f>
        <v>0</v>
      </c>
      <c r="BC96" s="226">
        <f>IF(AZ96=3,G96,0)</f>
        <v>0</v>
      </c>
      <c r="BD96" s="226">
        <f>IF(AZ96=4,G96,0)</f>
        <v>0</v>
      </c>
      <c r="BE96" s="226">
        <f>IF(AZ96=5,G96,0)</f>
        <v>0</v>
      </c>
      <c r="CA96" s="251">
        <v>3</v>
      </c>
      <c r="CB96" s="251">
        <v>1</v>
      </c>
    </row>
    <row r="97" spans="1:80" ht="22.5">
      <c r="A97" s="260"/>
      <c r="B97" s="261"/>
      <c r="C97" s="319" t="s">
        <v>1571</v>
      </c>
      <c r="D97" s="320"/>
      <c r="E97" s="320"/>
      <c r="F97" s="320"/>
      <c r="G97" s="321"/>
      <c r="I97" s="262"/>
      <c r="K97" s="262"/>
      <c r="L97" s="263" t="s">
        <v>1571</v>
      </c>
      <c r="O97" s="251">
        <v>3</v>
      </c>
    </row>
    <row r="98" spans="1:80">
      <c r="A98" s="260"/>
      <c r="B98" s="264"/>
      <c r="C98" s="322" t="s">
        <v>1572</v>
      </c>
      <c r="D98" s="323"/>
      <c r="E98" s="265">
        <v>73.454499999999996</v>
      </c>
      <c r="F98" s="266"/>
      <c r="G98" s="267"/>
      <c r="H98" s="268"/>
      <c r="I98" s="262"/>
      <c r="J98" s="269"/>
      <c r="K98" s="262"/>
      <c r="M98" s="263" t="s">
        <v>1572</v>
      </c>
      <c r="O98" s="251"/>
    </row>
    <row r="99" spans="1:80">
      <c r="A99" s="270"/>
      <c r="B99" s="271" t="s">
        <v>100</v>
      </c>
      <c r="C99" s="272" t="s">
        <v>165</v>
      </c>
      <c r="D99" s="273"/>
      <c r="E99" s="274"/>
      <c r="F99" s="275"/>
      <c r="G99" s="276">
        <f>SUM(G87:G98)</f>
        <v>0</v>
      </c>
      <c r="H99" s="277"/>
      <c r="I99" s="278">
        <f>SUM(I87:I98)</f>
        <v>2.9753565000000002</v>
      </c>
      <c r="J99" s="277"/>
      <c r="K99" s="278">
        <f>SUM(K87:K98)</f>
        <v>0</v>
      </c>
      <c r="O99" s="251">
        <v>4</v>
      </c>
      <c r="BA99" s="279">
        <f>SUM(BA87:BA98)</f>
        <v>0</v>
      </c>
      <c r="BB99" s="279">
        <f>SUM(BB87:BB98)</f>
        <v>0</v>
      </c>
      <c r="BC99" s="279">
        <f>SUM(BC87:BC98)</f>
        <v>0</v>
      </c>
      <c r="BD99" s="279">
        <f>SUM(BD87:BD98)</f>
        <v>0</v>
      </c>
      <c r="BE99" s="279">
        <f>SUM(BE87:BE98)</f>
        <v>0</v>
      </c>
    </row>
    <row r="100" spans="1:80">
      <c r="A100" s="241" t="s">
        <v>96</v>
      </c>
      <c r="B100" s="242" t="s">
        <v>211</v>
      </c>
      <c r="C100" s="243" t="s">
        <v>212</v>
      </c>
      <c r="D100" s="244"/>
      <c r="E100" s="245"/>
      <c r="F100" s="245"/>
      <c r="G100" s="246"/>
      <c r="H100" s="247"/>
      <c r="I100" s="248"/>
      <c r="J100" s="249"/>
      <c r="K100" s="250"/>
      <c r="O100" s="251">
        <v>1</v>
      </c>
    </row>
    <row r="101" spans="1:80">
      <c r="A101" s="252">
        <v>28</v>
      </c>
      <c r="B101" s="253" t="s">
        <v>1573</v>
      </c>
      <c r="C101" s="254" t="s">
        <v>1574</v>
      </c>
      <c r="D101" s="255" t="s">
        <v>115</v>
      </c>
      <c r="E101" s="256">
        <v>0.12</v>
      </c>
      <c r="F101" s="256"/>
      <c r="G101" s="257">
        <f>E101*F101</f>
        <v>0</v>
      </c>
      <c r="H101" s="258">
        <v>2.4176000000000002</v>
      </c>
      <c r="I101" s="259">
        <f>E101*H101</f>
        <v>0.29011200000000004</v>
      </c>
      <c r="J101" s="258">
        <v>0</v>
      </c>
      <c r="K101" s="259">
        <f>E101*J101</f>
        <v>0</v>
      </c>
      <c r="O101" s="251">
        <v>2</v>
      </c>
      <c r="AA101" s="226">
        <v>1</v>
      </c>
      <c r="AB101" s="226">
        <v>1</v>
      </c>
      <c r="AC101" s="226">
        <v>1</v>
      </c>
      <c r="AZ101" s="226">
        <v>1</v>
      </c>
      <c r="BA101" s="226">
        <f>IF(AZ101=1,G101,0)</f>
        <v>0</v>
      </c>
      <c r="BB101" s="226">
        <f>IF(AZ101=2,G101,0)</f>
        <v>0</v>
      </c>
      <c r="BC101" s="226">
        <f>IF(AZ101=3,G101,0)</f>
        <v>0</v>
      </c>
      <c r="BD101" s="226">
        <f>IF(AZ101=4,G101,0)</f>
        <v>0</v>
      </c>
      <c r="BE101" s="226">
        <f>IF(AZ101=5,G101,0)</f>
        <v>0</v>
      </c>
      <c r="CA101" s="251">
        <v>1</v>
      </c>
      <c r="CB101" s="251">
        <v>1</v>
      </c>
    </row>
    <row r="102" spans="1:80">
      <c r="A102" s="260"/>
      <c r="B102" s="264"/>
      <c r="C102" s="322" t="s">
        <v>1575</v>
      </c>
      <c r="D102" s="323"/>
      <c r="E102" s="265">
        <v>0.12</v>
      </c>
      <c r="F102" s="266"/>
      <c r="G102" s="267"/>
      <c r="H102" s="268"/>
      <c r="I102" s="262"/>
      <c r="J102" s="269"/>
      <c r="K102" s="262"/>
      <c r="M102" s="263" t="s">
        <v>1575</v>
      </c>
      <c r="O102" s="251"/>
    </row>
    <row r="103" spans="1:80">
      <c r="A103" s="252">
        <v>29</v>
      </c>
      <c r="B103" s="253" t="s">
        <v>1576</v>
      </c>
      <c r="C103" s="254" t="s">
        <v>1577</v>
      </c>
      <c r="D103" s="255" t="s">
        <v>140</v>
      </c>
      <c r="E103" s="256">
        <v>4.4999999999999997E-3</v>
      </c>
      <c r="F103" s="256"/>
      <c r="G103" s="257">
        <f>E103*F103</f>
        <v>0</v>
      </c>
      <c r="H103" s="258">
        <v>1.0296000000000001</v>
      </c>
      <c r="I103" s="259">
        <f>E103*H103</f>
        <v>4.6331999999999996E-3</v>
      </c>
      <c r="J103" s="258">
        <v>0</v>
      </c>
      <c r="K103" s="259">
        <f>E103*J103</f>
        <v>0</v>
      </c>
      <c r="O103" s="251">
        <v>2</v>
      </c>
      <c r="AA103" s="226">
        <v>1</v>
      </c>
      <c r="AB103" s="226">
        <v>1</v>
      </c>
      <c r="AC103" s="226">
        <v>1</v>
      </c>
      <c r="AZ103" s="226">
        <v>1</v>
      </c>
      <c r="BA103" s="226">
        <f>IF(AZ103=1,G103,0)</f>
        <v>0</v>
      </c>
      <c r="BB103" s="226">
        <f>IF(AZ103=2,G103,0)</f>
        <v>0</v>
      </c>
      <c r="BC103" s="226">
        <f>IF(AZ103=3,G103,0)</f>
        <v>0</v>
      </c>
      <c r="BD103" s="226">
        <f>IF(AZ103=4,G103,0)</f>
        <v>0</v>
      </c>
      <c r="BE103" s="226">
        <f>IF(AZ103=5,G103,0)</f>
        <v>0</v>
      </c>
      <c r="CA103" s="251">
        <v>1</v>
      </c>
      <c r="CB103" s="251">
        <v>1</v>
      </c>
    </row>
    <row r="104" spans="1:80">
      <c r="A104" s="260"/>
      <c r="B104" s="264"/>
      <c r="C104" s="322" t="s">
        <v>1578</v>
      </c>
      <c r="D104" s="323"/>
      <c r="E104" s="265">
        <v>4.4999999999999997E-3</v>
      </c>
      <c r="F104" s="266"/>
      <c r="G104" s="267"/>
      <c r="H104" s="268"/>
      <c r="I104" s="262"/>
      <c r="J104" s="269"/>
      <c r="K104" s="262"/>
      <c r="M104" s="263" t="s">
        <v>1578</v>
      </c>
      <c r="O104" s="251"/>
    </row>
    <row r="105" spans="1:80">
      <c r="A105" s="270"/>
      <c r="B105" s="271" t="s">
        <v>100</v>
      </c>
      <c r="C105" s="272" t="s">
        <v>213</v>
      </c>
      <c r="D105" s="273"/>
      <c r="E105" s="274"/>
      <c r="F105" s="275"/>
      <c r="G105" s="276">
        <f>SUM(G100:G104)</f>
        <v>0</v>
      </c>
      <c r="H105" s="277"/>
      <c r="I105" s="278">
        <f>SUM(I100:I104)</f>
        <v>0.29474520000000004</v>
      </c>
      <c r="J105" s="277"/>
      <c r="K105" s="278">
        <f>SUM(K100:K104)</f>
        <v>0</v>
      </c>
      <c r="O105" s="251">
        <v>4</v>
      </c>
      <c r="BA105" s="279">
        <f>SUM(BA100:BA104)</f>
        <v>0</v>
      </c>
      <c r="BB105" s="279">
        <f>SUM(BB100:BB104)</f>
        <v>0</v>
      </c>
      <c r="BC105" s="279">
        <f>SUM(BC100:BC104)</f>
        <v>0</v>
      </c>
      <c r="BD105" s="279">
        <f>SUM(BD100:BD104)</f>
        <v>0</v>
      </c>
      <c r="BE105" s="279">
        <f>SUM(BE100:BE104)</f>
        <v>0</v>
      </c>
    </row>
    <row r="106" spans="1:80">
      <c r="A106" s="241" t="s">
        <v>96</v>
      </c>
      <c r="B106" s="242" t="s">
        <v>1579</v>
      </c>
      <c r="C106" s="243" t="s">
        <v>1580</v>
      </c>
      <c r="D106" s="244"/>
      <c r="E106" s="245"/>
      <c r="F106" s="245"/>
      <c r="G106" s="246"/>
      <c r="H106" s="247"/>
      <c r="I106" s="248"/>
      <c r="J106" s="249"/>
      <c r="K106" s="250"/>
      <c r="O106" s="251">
        <v>1</v>
      </c>
    </row>
    <row r="107" spans="1:80">
      <c r="A107" s="252">
        <v>30</v>
      </c>
      <c r="B107" s="253" t="s">
        <v>1582</v>
      </c>
      <c r="C107" s="254" t="s">
        <v>1583</v>
      </c>
      <c r="D107" s="255" t="s">
        <v>115</v>
      </c>
      <c r="E107" s="256">
        <v>0.69120000000000004</v>
      </c>
      <c r="F107" s="256"/>
      <c r="G107" s="257">
        <f>E107*F107</f>
        <v>0</v>
      </c>
      <c r="H107" s="258">
        <v>2.16</v>
      </c>
      <c r="I107" s="259">
        <f>E107*H107</f>
        <v>1.4929920000000001</v>
      </c>
      <c r="J107" s="258">
        <v>0</v>
      </c>
      <c r="K107" s="259">
        <f>E107*J107</f>
        <v>0</v>
      </c>
      <c r="O107" s="251">
        <v>2</v>
      </c>
      <c r="AA107" s="226">
        <v>1</v>
      </c>
      <c r="AB107" s="226">
        <v>0</v>
      </c>
      <c r="AC107" s="226">
        <v>0</v>
      </c>
      <c r="AZ107" s="226">
        <v>1</v>
      </c>
      <c r="BA107" s="226">
        <f>IF(AZ107=1,G107,0)</f>
        <v>0</v>
      </c>
      <c r="BB107" s="226">
        <f>IF(AZ107=2,G107,0)</f>
        <v>0</v>
      </c>
      <c r="BC107" s="226">
        <f>IF(AZ107=3,G107,0)</f>
        <v>0</v>
      </c>
      <c r="BD107" s="226">
        <f>IF(AZ107=4,G107,0)</f>
        <v>0</v>
      </c>
      <c r="BE107" s="226">
        <f>IF(AZ107=5,G107,0)</f>
        <v>0</v>
      </c>
      <c r="CA107" s="251">
        <v>1</v>
      </c>
      <c r="CB107" s="251">
        <v>0</v>
      </c>
    </row>
    <row r="108" spans="1:80">
      <c r="A108" s="260"/>
      <c r="B108" s="264"/>
      <c r="C108" s="322" t="s">
        <v>1584</v>
      </c>
      <c r="D108" s="323"/>
      <c r="E108" s="265">
        <v>0.69120000000000004</v>
      </c>
      <c r="F108" s="266"/>
      <c r="G108" s="267"/>
      <c r="H108" s="268"/>
      <c r="I108" s="262"/>
      <c r="J108" s="269"/>
      <c r="K108" s="262"/>
      <c r="M108" s="263" t="s">
        <v>1584</v>
      </c>
      <c r="O108" s="251"/>
    </row>
    <row r="109" spans="1:80">
      <c r="A109" s="252">
        <v>31</v>
      </c>
      <c r="B109" s="253" t="s">
        <v>1585</v>
      </c>
      <c r="C109" s="254" t="s">
        <v>1586</v>
      </c>
      <c r="D109" s="255" t="s">
        <v>110</v>
      </c>
      <c r="E109" s="256">
        <v>13.02</v>
      </c>
      <c r="F109" s="256"/>
      <c r="G109" s="257">
        <f>E109*F109</f>
        <v>0</v>
      </c>
      <c r="H109" s="258">
        <v>0.36834</v>
      </c>
      <c r="I109" s="259">
        <f>E109*H109</f>
        <v>4.7957868000000001</v>
      </c>
      <c r="J109" s="258">
        <v>0</v>
      </c>
      <c r="K109" s="259">
        <f>E109*J109</f>
        <v>0</v>
      </c>
      <c r="O109" s="251">
        <v>2</v>
      </c>
      <c r="AA109" s="226">
        <v>1</v>
      </c>
      <c r="AB109" s="226">
        <v>1</v>
      </c>
      <c r="AC109" s="226">
        <v>1</v>
      </c>
      <c r="AZ109" s="226">
        <v>1</v>
      </c>
      <c r="BA109" s="226">
        <f>IF(AZ109=1,G109,0)</f>
        <v>0</v>
      </c>
      <c r="BB109" s="226">
        <f>IF(AZ109=2,G109,0)</f>
        <v>0</v>
      </c>
      <c r="BC109" s="226">
        <f>IF(AZ109=3,G109,0)</f>
        <v>0</v>
      </c>
      <c r="BD109" s="226">
        <f>IF(AZ109=4,G109,0)</f>
        <v>0</v>
      </c>
      <c r="BE109" s="226">
        <f>IF(AZ109=5,G109,0)</f>
        <v>0</v>
      </c>
      <c r="CA109" s="251">
        <v>1</v>
      </c>
      <c r="CB109" s="251">
        <v>1</v>
      </c>
    </row>
    <row r="110" spans="1:80">
      <c r="A110" s="260"/>
      <c r="B110" s="264"/>
      <c r="C110" s="322" t="s">
        <v>1587</v>
      </c>
      <c r="D110" s="323"/>
      <c r="E110" s="265">
        <v>11.52</v>
      </c>
      <c r="F110" s="266"/>
      <c r="G110" s="267"/>
      <c r="H110" s="268"/>
      <c r="I110" s="262"/>
      <c r="J110" s="269"/>
      <c r="K110" s="262"/>
      <c r="M110" s="263" t="s">
        <v>1587</v>
      </c>
      <c r="O110" s="251"/>
    </row>
    <row r="111" spans="1:80">
      <c r="A111" s="260"/>
      <c r="B111" s="264"/>
      <c r="C111" s="322" t="s">
        <v>1524</v>
      </c>
      <c r="D111" s="323"/>
      <c r="E111" s="265">
        <v>1.5</v>
      </c>
      <c r="F111" s="266"/>
      <c r="G111" s="267"/>
      <c r="H111" s="268"/>
      <c r="I111" s="262"/>
      <c r="J111" s="269"/>
      <c r="K111" s="262"/>
      <c r="M111" s="263" t="s">
        <v>1524</v>
      </c>
      <c r="O111" s="251"/>
    </row>
    <row r="112" spans="1:80">
      <c r="A112" s="252">
        <v>32</v>
      </c>
      <c r="B112" s="253" t="s">
        <v>1588</v>
      </c>
      <c r="C112" s="254" t="s">
        <v>1589</v>
      </c>
      <c r="D112" s="255" t="s">
        <v>110</v>
      </c>
      <c r="E112" s="256">
        <v>12.27</v>
      </c>
      <c r="F112" s="256"/>
      <c r="G112" s="257">
        <f>E112*F112</f>
        <v>0</v>
      </c>
      <c r="H112" s="258">
        <v>5.5449999999999999E-2</v>
      </c>
      <c r="I112" s="259">
        <f>E112*H112</f>
        <v>0.68037150000000002</v>
      </c>
      <c r="J112" s="258">
        <v>0</v>
      </c>
      <c r="K112" s="259">
        <f>E112*J112</f>
        <v>0</v>
      </c>
      <c r="O112" s="251">
        <v>2</v>
      </c>
      <c r="AA112" s="226">
        <v>1</v>
      </c>
      <c r="AB112" s="226">
        <v>1</v>
      </c>
      <c r="AC112" s="226">
        <v>1</v>
      </c>
      <c r="AZ112" s="226">
        <v>1</v>
      </c>
      <c r="BA112" s="226">
        <f>IF(AZ112=1,G112,0)</f>
        <v>0</v>
      </c>
      <c r="BB112" s="226">
        <f>IF(AZ112=2,G112,0)</f>
        <v>0</v>
      </c>
      <c r="BC112" s="226">
        <f>IF(AZ112=3,G112,0)</f>
        <v>0</v>
      </c>
      <c r="BD112" s="226">
        <f>IF(AZ112=4,G112,0)</f>
        <v>0</v>
      </c>
      <c r="BE112" s="226">
        <f>IF(AZ112=5,G112,0)</f>
        <v>0</v>
      </c>
      <c r="CA112" s="251">
        <v>1</v>
      </c>
      <c r="CB112" s="251">
        <v>1</v>
      </c>
    </row>
    <row r="113" spans="1:80" ht="33.75">
      <c r="A113" s="260"/>
      <c r="B113" s="261"/>
      <c r="C113" s="319" t="s">
        <v>1590</v>
      </c>
      <c r="D113" s="320"/>
      <c r="E113" s="320"/>
      <c r="F113" s="320"/>
      <c r="G113" s="321"/>
      <c r="I113" s="262"/>
      <c r="K113" s="262"/>
      <c r="L113" s="263" t="s">
        <v>1590</v>
      </c>
      <c r="O113" s="251">
        <v>3</v>
      </c>
    </row>
    <row r="114" spans="1:80">
      <c r="A114" s="260"/>
      <c r="B114" s="264"/>
      <c r="C114" s="322" t="s">
        <v>1587</v>
      </c>
      <c r="D114" s="323"/>
      <c r="E114" s="265">
        <v>11.52</v>
      </c>
      <c r="F114" s="266"/>
      <c r="G114" s="267"/>
      <c r="H114" s="268"/>
      <c r="I114" s="262"/>
      <c r="J114" s="269"/>
      <c r="K114" s="262"/>
      <c r="M114" s="263" t="s">
        <v>1587</v>
      </c>
      <c r="O114" s="251"/>
    </row>
    <row r="115" spans="1:80">
      <c r="A115" s="260"/>
      <c r="B115" s="264"/>
      <c r="C115" s="322" t="s">
        <v>1591</v>
      </c>
      <c r="D115" s="323"/>
      <c r="E115" s="265">
        <v>0.75</v>
      </c>
      <c r="F115" s="266"/>
      <c r="G115" s="267"/>
      <c r="H115" s="268"/>
      <c r="I115" s="262"/>
      <c r="J115" s="269"/>
      <c r="K115" s="262"/>
      <c r="M115" s="263" t="s">
        <v>1591</v>
      </c>
      <c r="O115" s="251"/>
    </row>
    <row r="116" spans="1:80">
      <c r="A116" s="252">
        <v>33</v>
      </c>
      <c r="B116" s="253" t="s">
        <v>1592</v>
      </c>
      <c r="C116" s="254" t="s">
        <v>1593</v>
      </c>
      <c r="D116" s="255" t="s">
        <v>110</v>
      </c>
      <c r="E116" s="256">
        <v>12.3927</v>
      </c>
      <c r="F116" s="256"/>
      <c r="G116" s="257">
        <f>E116*F116</f>
        <v>0</v>
      </c>
      <c r="H116" s="258">
        <v>0.12959999999999999</v>
      </c>
      <c r="I116" s="259">
        <f>E116*H116</f>
        <v>1.60609392</v>
      </c>
      <c r="J116" s="258"/>
      <c r="K116" s="259">
        <f>E116*J116</f>
        <v>0</v>
      </c>
      <c r="O116" s="251">
        <v>2</v>
      </c>
      <c r="AA116" s="226">
        <v>3</v>
      </c>
      <c r="AB116" s="226">
        <v>1</v>
      </c>
      <c r="AC116" s="226">
        <v>59245020</v>
      </c>
      <c r="AZ116" s="226">
        <v>1</v>
      </c>
      <c r="BA116" s="226">
        <f>IF(AZ116=1,G116,0)</f>
        <v>0</v>
      </c>
      <c r="BB116" s="226">
        <f>IF(AZ116=2,G116,0)</f>
        <v>0</v>
      </c>
      <c r="BC116" s="226">
        <f>IF(AZ116=3,G116,0)</f>
        <v>0</v>
      </c>
      <c r="BD116" s="226">
        <f>IF(AZ116=4,G116,0)</f>
        <v>0</v>
      </c>
      <c r="BE116" s="226">
        <f>IF(AZ116=5,G116,0)</f>
        <v>0</v>
      </c>
      <c r="CA116" s="251">
        <v>3</v>
      </c>
      <c r="CB116" s="251">
        <v>1</v>
      </c>
    </row>
    <row r="117" spans="1:80" ht="22.5">
      <c r="A117" s="260"/>
      <c r="B117" s="261"/>
      <c r="C117" s="319" t="s">
        <v>1571</v>
      </c>
      <c r="D117" s="320"/>
      <c r="E117" s="320"/>
      <c r="F117" s="320"/>
      <c r="G117" s="321"/>
      <c r="I117" s="262"/>
      <c r="K117" s="262"/>
      <c r="L117" s="263" t="s">
        <v>1571</v>
      </c>
      <c r="O117" s="251">
        <v>3</v>
      </c>
    </row>
    <row r="118" spans="1:80">
      <c r="A118" s="260"/>
      <c r="B118" s="264"/>
      <c r="C118" s="322" t="s">
        <v>1594</v>
      </c>
      <c r="D118" s="323"/>
      <c r="E118" s="265">
        <v>11.635199999999999</v>
      </c>
      <c r="F118" s="266"/>
      <c r="G118" s="267"/>
      <c r="H118" s="268"/>
      <c r="I118" s="262"/>
      <c r="J118" s="269"/>
      <c r="K118" s="262"/>
      <c r="M118" s="263" t="s">
        <v>1594</v>
      </c>
      <c r="O118" s="251"/>
    </row>
    <row r="119" spans="1:80">
      <c r="A119" s="260"/>
      <c r="B119" s="264"/>
      <c r="C119" s="322" t="s">
        <v>1595</v>
      </c>
      <c r="D119" s="323"/>
      <c r="E119" s="265">
        <v>0.75749999999999995</v>
      </c>
      <c r="F119" s="266"/>
      <c r="G119" s="267"/>
      <c r="H119" s="268"/>
      <c r="I119" s="262"/>
      <c r="J119" s="269"/>
      <c r="K119" s="262"/>
      <c r="M119" s="263" t="s">
        <v>1595</v>
      </c>
      <c r="O119" s="251"/>
    </row>
    <row r="120" spans="1:80" ht="22.5">
      <c r="A120" s="252">
        <v>34</v>
      </c>
      <c r="B120" s="253" t="s">
        <v>1596</v>
      </c>
      <c r="C120" s="254" t="s">
        <v>1597</v>
      </c>
      <c r="D120" s="255" t="s">
        <v>312</v>
      </c>
      <c r="E120" s="256">
        <v>2</v>
      </c>
      <c r="F120" s="256"/>
      <c r="G120" s="257">
        <f>E120*F120</f>
        <v>0</v>
      </c>
      <c r="H120" s="258">
        <v>0.11727</v>
      </c>
      <c r="I120" s="259">
        <f>E120*H120</f>
        <v>0.23454</v>
      </c>
      <c r="J120" s="258">
        <v>0</v>
      </c>
      <c r="K120" s="259">
        <f>E120*J120</f>
        <v>0</v>
      </c>
      <c r="O120" s="251">
        <v>2</v>
      </c>
      <c r="AA120" s="226">
        <v>1</v>
      </c>
      <c r="AB120" s="226">
        <v>1</v>
      </c>
      <c r="AC120" s="226">
        <v>1</v>
      </c>
      <c r="AZ120" s="226">
        <v>1</v>
      </c>
      <c r="BA120" s="226">
        <f>IF(AZ120=1,G120,0)</f>
        <v>0</v>
      </c>
      <c r="BB120" s="226">
        <f>IF(AZ120=2,G120,0)</f>
        <v>0</v>
      </c>
      <c r="BC120" s="226">
        <f>IF(AZ120=3,G120,0)</f>
        <v>0</v>
      </c>
      <c r="BD120" s="226">
        <f>IF(AZ120=4,G120,0)</f>
        <v>0</v>
      </c>
      <c r="BE120" s="226">
        <f>IF(AZ120=5,G120,0)</f>
        <v>0</v>
      </c>
      <c r="CA120" s="251">
        <v>1</v>
      </c>
      <c r="CB120" s="251">
        <v>1</v>
      </c>
    </row>
    <row r="121" spans="1:80">
      <c r="A121" s="260"/>
      <c r="B121" s="264"/>
      <c r="C121" s="322" t="s">
        <v>1598</v>
      </c>
      <c r="D121" s="323"/>
      <c r="E121" s="265">
        <v>2</v>
      </c>
      <c r="F121" s="266"/>
      <c r="G121" s="267"/>
      <c r="H121" s="268"/>
      <c r="I121" s="262"/>
      <c r="J121" s="269"/>
      <c r="K121" s="262"/>
      <c r="M121" s="263" t="s">
        <v>1598</v>
      </c>
      <c r="O121" s="251"/>
    </row>
    <row r="122" spans="1:80">
      <c r="A122" s="270"/>
      <c r="B122" s="271" t="s">
        <v>100</v>
      </c>
      <c r="C122" s="272" t="s">
        <v>1581</v>
      </c>
      <c r="D122" s="273"/>
      <c r="E122" s="274"/>
      <c r="F122" s="275"/>
      <c r="G122" s="276">
        <f>SUM(G106:G121)</f>
        <v>0</v>
      </c>
      <c r="H122" s="277"/>
      <c r="I122" s="278">
        <f>SUM(I106:I121)</f>
        <v>8.8097842200000009</v>
      </c>
      <c r="J122" s="277"/>
      <c r="K122" s="278">
        <f>SUM(K106:K121)</f>
        <v>0</v>
      </c>
      <c r="O122" s="251">
        <v>4</v>
      </c>
      <c r="BA122" s="279">
        <f>SUM(BA106:BA121)</f>
        <v>0</v>
      </c>
      <c r="BB122" s="279">
        <f>SUM(BB106:BB121)</f>
        <v>0</v>
      </c>
      <c r="BC122" s="279">
        <f>SUM(BC106:BC121)</f>
        <v>0</v>
      </c>
      <c r="BD122" s="279">
        <f>SUM(BD106:BD121)</f>
        <v>0</v>
      </c>
      <c r="BE122" s="279">
        <f>SUM(BE106:BE121)</f>
        <v>0</v>
      </c>
    </row>
    <row r="123" spans="1:80">
      <c r="A123" s="241" t="s">
        <v>96</v>
      </c>
      <c r="B123" s="242" t="s">
        <v>263</v>
      </c>
      <c r="C123" s="243" t="s">
        <v>264</v>
      </c>
      <c r="D123" s="244"/>
      <c r="E123" s="245"/>
      <c r="F123" s="245"/>
      <c r="G123" s="246"/>
      <c r="H123" s="247"/>
      <c r="I123" s="248"/>
      <c r="J123" s="249"/>
      <c r="K123" s="250"/>
      <c r="O123" s="251">
        <v>1</v>
      </c>
    </row>
    <row r="124" spans="1:80" ht="22.5">
      <c r="A124" s="252">
        <v>35</v>
      </c>
      <c r="B124" s="253" t="s">
        <v>300</v>
      </c>
      <c r="C124" s="254" t="s">
        <v>301</v>
      </c>
      <c r="D124" s="255" t="s">
        <v>110</v>
      </c>
      <c r="E124" s="256">
        <v>12.966799999999999</v>
      </c>
      <c r="F124" s="256"/>
      <c r="G124" s="257">
        <f>E124*F124</f>
        <v>0</v>
      </c>
      <c r="H124" s="258">
        <v>3.3709999999999997E-2</v>
      </c>
      <c r="I124" s="259">
        <f>E124*H124</f>
        <v>0.43711082799999995</v>
      </c>
      <c r="J124" s="258">
        <v>0</v>
      </c>
      <c r="K124" s="259">
        <f>E124*J124</f>
        <v>0</v>
      </c>
      <c r="O124" s="251">
        <v>2</v>
      </c>
      <c r="AA124" s="226">
        <v>1</v>
      </c>
      <c r="AB124" s="226">
        <v>1</v>
      </c>
      <c r="AC124" s="226">
        <v>1</v>
      </c>
      <c r="AZ124" s="226">
        <v>1</v>
      </c>
      <c r="BA124" s="226">
        <f>IF(AZ124=1,G124,0)</f>
        <v>0</v>
      </c>
      <c r="BB124" s="226">
        <f>IF(AZ124=2,G124,0)</f>
        <v>0</v>
      </c>
      <c r="BC124" s="226">
        <f>IF(AZ124=3,G124,0)</f>
        <v>0</v>
      </c>
      <c r="BD124" s="226">
        <f>IF(AZ124=4,G124,0)</f>
        <v>0</v>
      </c>
      <c r="BE124" s="226">
        <f>IF(AZ124=5,G124,0)</f>
        <v>0</v>
      </c>
      <c r="CA124" s="251">
        <v>1</v>
      </c>
      <c r="CB124" s="251">
        <v>1</v>
      </c>
    </row>
    <row r="125" spans="1:80">
      <c r="A125" s="260"/>
      <c r="B125" s="264"/>
      <c r="C125" s="322" t="s">
        <v>1599</v>
      </c>
      <c r="D125" s="323"/>
      <c r="E125" s="265">
        <v>7.7408000000000001</v>
      </c>
      <c r="F125" s="266"/>
      <c r="G125" s="267"/>
      <c r="H125" s="268"/>
      <c r="I125" s="262"/>
      <c r="J125" s="269"/>
      <c r="K125" s="262"/>
      <c r="M125" s="263" t="s">
        <v>1599</v>
      </c>
      <c r="O125" s="251"/>
    </row>
    <row r="126" spans="1:80">
      <c r="A126" s="260"/>
      <c r="B126" s="264"/>
      <c r="C126" s="322" t="s">
        <v>1600</v>
      </c>
      <c r="D126" s="323"/>
      <c r="E126" s="265">
        <v>5.226</v>
      </c>
      <c r="F126" s="266"/>
      <c r="G126" s="267"/>
      <c r="H126" s="268"/>
      <c r="I126" s="262"/>
      <c r="J126" s="269"/>
      <c r="K126" s="262"/>
      <c r="M126" s="263" t="s">
        <v>1600</v>
      </c>
      <c r="O126" s="251"/>
    </row>
    <row r="127" spans="1:80">
      <c r="A127" s="252">
        <v>36</v>
      </c>
      <c r="B127" s="253" t="s">
        <v>1051</v>
      </c>
      <c r="C127" s="254" t="s">
        <v>1052</v>
      </c>
      <c r="D127" s="255" t="s">
        <v>312</v>
      </c>
      <c r="E127" s="256">
        <v>21.16</v>
      </c>
      <c r="F127" s="256"/>
      <c r="G127" s="257">
        <f>E127*F127</f>
        <v>0</v>
      </c>
      <c r="H127" s="258">
        <v>4.3099999999999996E-3</v>
      </c>
      <c r="I127" s="259">
        <f>E127*H127</f>
        <v>9.1199599999999992E-2</v>
      </c>
      <c r="J127" s="258">
        <v>0</v>
      </c>
      <c r="K127" s="259">
        <f>E127*J127</f>
        <v>0</v>
      </c>
      <c r="O127" s="251">
        <v>2</v>
      </c>
      <c r="AA127" s="226">
        <v>1</v>
      </c>
      <c r="AB127" s="226">
        <v>1</v>
      </c>
      <c r="AC127" s="226">
        <v>1</v>
      </c>
      <c r="AZ127" s="226">
        <v>1</v>
      </c>
      <c r="BA127" s="226">
        <f>IF(AZ127=1,G127,0)</f>
        <v>0</v>
      </c>
      <c r="BB127" s="226">
        <f>IF(AZ127=2,G127,0)</f>
        <v>0</v>
      </c>
      <c r="BC127" s="226">
        <f>IF(AZ127=3,G127,0)</f>
        <v>0</v>
      </c>
      <c r="BD127" s="226">
        <f>IF(AZ127=4,G127,0)</f>
        <v>0</v>
      </c>
      <c r="BE127" s="226">
        <f>IF(AZ127=5,G127,0)</f>
        <v>0</v>
      </c>
      <c r="CA127" s="251">
        <v>1</v>
      </c>
      <c r="CB127" s="251">
        <v>1</v>
      </c>
    </row>
    <row r="128" spans="1:80" ht="22.5">
      <c r="A128" s="260"/>
      <c r="B128" s="261"/>
      <c r="C128" s="319" t="s">
        <v>1601</v>
      </c>
      <c r="D128" s="320"/>
      <c r="E128" s="320"/>
      <c r="F128" s="320"/>
      <c r="G128" s="321"/>
      <c r="I128" s="262"/>
      <c r="K128" s="262"/>
      <c r="L128" s="263" t="s">
        <v>1601</v>
      </c>
      <c r="O128" s="251">
        <v>3</v>
      </c>
    </row>
    <row r="129" spans="1:80">
      <c r="A129" s="260"/>
      <c r="B129" s="264"/>
      <c r="C129" s="322" t="s">
        <v>1602</v>
      </c>
      <c r="D129" s="323"/>
      <c r="E129" s="265">
        <v>13.12</v>
      </c>
      <c r="F129" s="266"/>
      <c r="G129" s="267"/>
      <c r="H129" s="268"/>
      <c r="I129" s="262"/>
      <c r="J129" s="269"/>
      <c r="K129" s="262"/>
      <c r="M129" s="263" t="s">
        <v>1602</v>
      </c>
      <c r="O129" s="251"/>
    </row>
    <row r="130" spans="1:80">
      <c r="A130" s="260"/>
      <c r="B130" s="264"/>
      <c r="C130" s="322" t="s">
        <v>1603</v>
      </c>
      <c r="D130" s="323"/>
      <c r="E130" s="265">
        <v>8.0399999999999991</v>
      </c>
      <c r="F130" s="266"/>
      <c r="G130" s="267"/>
      <c r="H130" s="268"/>
      <c r="I130" s="262"/>
      <c r="J130" s="269"/>
      <c r="K130" s="262"/>
      <c r="M130" s="263" t="s">
        <v>1603</v>
      </c>
      <c r="O130" s="251"/>
    </row>
    <row r="131" spans="1:80">
      <c r="A131" s="252">
        <v>37</v>
      </c>
      <c r="B131" s="253" t="s">
        <v>1059</v>
      </c>
      <c r="C131" s="254" t="s">
        <v>1060</v>
      </c>
      <c r="D131" s="255" t="s">
        <v>312</v>
      </c>
      <c r="E131" s="256">
        <v>21.16</v>
      </c>
      <c r="F131" s="256"/>
      <c r="G131" s="257">
        <f>E131*F131</f>
        <v>0</v>
      </c>
      <c r="H131" s="258">
        <v>1E-4</v>
      </c>
      <c r="I131" s="259">
        <f>E131*H131</f>
        <v>2.1160000000000003E-3</v>
      </c>
      <c r="J131" s="258"/>
      <c r="K131" s="259">
        <f>E131*J131</f>
        <v>0</v>
      </c>
      <c r="O131" s="251">
        <v>2</v>
      </c>
      <c r="AA131" s="226">
        <v>3</v>
      </c>
      <c r="AB131" s="226">
        <v>1</v>
      </c>
      <c r="AC131" s="226">
        <v>28350127</v>
      </c>
      <c r="AZ131" s="226">
        <v>1</v>
      </c>
      <c r="BA131" s="226">
        <f>IF(AZ131=1,G131,0)</f>
        <v>0</v>
      </c>
      <c r="BB131" s="226">
        <f>IF(AZ131=2,G131,0)</f>
        <v>0</v>
      </c>
      <c r="BC131" s="226">
        <f>IF(AZ131=3,G131,0)</f>
        <v>0</v>
      </c>
      <c r="BD131" s="226">
        <f>IF(AZ131=4,G131,0)</f>
        <v>0</v>
      </c>
      <c r="BE131" s="226">
        <f>IF(AZ131=5,G131,0)</f>
        <v>0</v>
      </c>
      <c r="CA131" s="251">
        <v>3</v>
      </c>
      <c r="CB131" s="251">
        <v>1</v>
      </c>
    </row>
    <row r="132" spans="1:80">
      <c r="A132" s="260"/>
      <c r="B132" s="261"/>
      <c r="C132" s="319" t="s">
        <v>336</v>
      </c>
      <c r="D132" s="320"/>
      <c r="E132" s="320"/>
      <c r="F132" s="320"/>
      <c r="G132" s="321"/>
      <c r="I132" s="262"/>
      <c r="K132" s="262"/>
      <c r="L132" s="263" t="s">
        <v>336</v>
      </c>
      <c r="O132" s="251">
        <v>3</v>
      </c>
    </row>
    <row r="133" spans="1:80">
      <c r="A133" s="260"/>
      <c r="B133" s="264"/>
      <c r="C133" s="322" t="s">
        <v>1602</v>
      </c>
      <c r="D133" s="323"/>
      <c r="E133" s="265">
        <v>13.12</v>
      </c>
      <c r="F133" s="266"/>
      <c r="G133" s="267"/>
      <c r="H133" s="268"/>
      <c r="I133" s="262"/>
      <c r="J133" s="269"/>
      <c r="K133" s="262"/>
      <c r="M133" s="263" t="s">
        <v>1602</v>
      </c>
      <c r="O133" s="251"/>
    </row>
    <row r="134" spans="1:80">
      <c r="A134" s="260"/>
      <c r="B134" s="264"/>
      <c r="C134" s="322" t="s">
        <v>1603</v>
      </c>
      <c r="D134" s="323"/>
      <c r="E134" s="265">
        <v>8.0399999999999991</v>
      </c>
      <c r="F134" s="266"/>
      <c r="G134" s="267"/>
      <c r="H134" s="268"/>
      <c r="I134" s="262"/>
      <c r="J134" s="269"/>
      <c r="K134" s="262"/>
      <c r="M134" s="263" t="s">
        <v>1603</v>
      </c>
      <c r="O134" s="251"/>
    </row>
    <row r="135" spans="1:80">
      <c r="A135" s="270"/>
      <c r="B135" s="271" t="s">
        <v>100</v>
      </c>
      <c r="C135" s="272" t="s">
        <v>265</v>
      </c>
      <c r="D135" s="273"/>
      <c r="E135" s="274"/>
      <c r="F135" s="275"/>
      <c r="G135" s="276">
        <f>SUM(G123:G134)</f>
        <v>0</v>
      </c>
      <c r="H135" s="277"/>
      <c r="I135" s="278">
        <f>SUM(I123:I134)</f>
        <v>0.53042642799999995</v>
      </c>
      <c r="J135" s="277"/>
      <c r="K135" s="278">
        <f>SUM(K123:K134)</f>
        <v>0</v>
      </c>
      <c r="O135" s="251">
        <v>4</v>
      </c>
      <c r="BA135" s="279">
        <f>SUM(BA123:BA134)</f>
        <v>0</v>
      </c>
      <c r="BB135" s="279">
        <f>SUM(BB123:BB134)</f>
        <v>0</v>
      </c>
      <c r="BC135" s="279">
        <f>SUM(BC123:BC134)</f>
        <v>0</v>
      </c>
      <c r="BD135" s="279">
        <f>SUM(BD123:BD134)</f>
        <v>0</v>
      </c>
      <c r="BE135" s="279">
        <f>SUM(BE123:BE134)</f>
        <v>0</v>
      </c>
    </row>
    <row r="136" spans="1:80">
      <c r="A136" s="241" t="s">
        <v>96</v>
      </c>
      <c r="B136" s="242" t="s">
        <v>317</v>
      </c>
      <c r="C136" s="243" t="s">
        <v>318</v>
      </c>
      <c r="D136" s="244"/>
      <c r="E136" s="245"/>
      <c r="F136" s="245"/>
      <c r="G136" s="246"/>
      <c r="H136" s="247"/>
      <c r="I136" s="248"/>
      <c r="J136" s="249"/>
      <c r="K136" s="250"/>
      <c r="O136" s="251">
        <v>1</v>
      </c>
    </row>
    <row r="137" spans="1:80">
      <c r="A137" s="252">
        <v>38</v>
      </c>
      <c r="B137" s="253" t="s">
        <v>1061</v>
      </c>
      <c r="C137" s="254" t="s">
        <v>1062</v>
      </c>
      <c r="D137" s="255" t="s">
        <v>110</v>
      </c>
      <c r="E137" s="256">
        <v>5.5263999999999998</v>
      </c>
      <c r="F137" s="256"/>
      <c r="G137" s="257">
        <f>E137*F137</f>
        <v>0</v>
      </c>
      <c r="H137" s="258">
        <v>4.0000000000000003E-5</v>
      </c>
      <c r="I137" s="259">
        <f>E137*H137</f>
        <v>2.2105600000000002E-4</v>
      </c>
      <c r="J137" s="258">
        <v>0</v>
      </c>
      <c r="K137" s="259">
        <f>E137*J137</f>
        <v>0</v>
      </c>
      <c r="O137" s="251">
        <v>2</v>
      </c>
      <c r="AA137" s="226">
        <v>1</v>
      </c>
      <c r="AB137" s="226">
        <v>1</v>
      </c>
      <c r="AC137" s="226">
        <v>1</v>
      </c>
      <c r="AZ137" s="226">
        <v>1</v>
      </c>
      <c r="BA137" s="226">
        <f>IF(AZ137=1,G137,0)</f>
        <v>0</v>
      </c>
      <c r="BB137" s="226">
        <f>IF(AZ137=2,G137,0)</f>
        <v>0</v>
      </c>
      <c r="BC137" s="226">
        <f>IF(AZ137=3,G137,0)</f>
        <v>0</v>
      </c>
      <c r="BD137" s="226">
        <f>IF(AZ137=4,G137,0)</f>
        <v>0</v>
      </c>
      <c r="BE137" s="226">
        <f>IF(AZ137=5,G137,0)</f>
        <v>0</v>
      </c>
      <c r="CA137" s="251">
        <v>1</v>
      </c>
      <c r="CB137" s="251">
        <v>1</v>
      </c>
    </row>
    <row r="138" spans="1:80">
      <c r="A138" s="260"/>
      <c r="B138" s="264"/>
      <c r="C138" s="322" t="s">
        <v>1604</v>
      </c>
      <c r="D138" s="323"/>
      <c r="E138" s="265">
        <v>5.5263999999999998</v>
      </c>
      <c r="F138" s="266"/>
      <c r="G138" s="267"/>
      <c r="H138" s="268"/>
      <c r="I138" s="262"/>
      <c r="J138" s="269"/>
      <c r="K138" s="262"/>
      <c r="M138" s="263" t="s">
        <v>1604</v>
      </c>
      <c r="O138" s="251"/>
    </row>
    <row r="139" spans="1:80">
      <c r="A139" s="252">
        <v>39</v>
      </c>
      <c r="B139" s="253" t="s">
        <v>1070</v>
      </c>
      <c r="C139" s="254" t="s">
        <v>1071</v>
      </c>
      <c r="D139" s="255" t="s">
        <v>110</v>
      </c>
      <c r="E139" s="256">
        <v>8.0351999999999997</v>
      </c>
      <c r="F139" s="256"/>
      <c r="G139" s="257">
        <f>E139*F139</f>
        <v>0</v>
      </c>
      <c r="H139" s="258">
        <v>0</v>
      </c>
      <c r="I139" s="259">
        <f>E139*H139</f>
        <v>0</v>
      </c>
      <c r="J139" s="258">
        <v>0</v>
      </c>
      <c r="K139" s="259">
        <f>E139*J139</f>
        <v>0</v>
      </c>
      <c r="O139" s="251">
        <v>2</v>
      </c>
      <c r="AA139" s="226">
        <v>1</v>
      </c>
      <c r="AB139" s="226">
        <v>0</v>
      </c>
      <c r="AC139" s="226">
        <v>0</v>
      </c>
      <c r="AZ139" s="226">
        <v>1</v>
      </c>
      <c r="BA139" s="226">
        <f>IF(AZ139=1,G139,0)</f>
        <v>0</v>
      </c>
      <c r="BB139" s="226">
        <f>IF(AZ139=2,G139,0)</f>
        <v>0</v>
      </c>
      <c r="BC139" s="226">
        <f>IF(AZ139=3,G139,0)</f>
        <v>0</v>
      </c>
      <c r="BD139" s="226">
        <f>IF(AZ139=4,G139,0)</f>
        <v>0</v>
      </c>
      <c r="BE139" s="226">
        <f>IF(AZ139=5,G139,0)</f>
        <v>0</v>
      </c>
      <c r="CA139" s="251">
        <v>1</v>
      </c>
      <c r="CB139" s="251">
        <v>0</v>
      </c>
    </row>
    <row r="140" spans="1:80">
      <c r="A140" s="260"/>
      <c r="B140" s="264"/>
      <c r="C140" s="322" t="s">
        <v>1605</v>
      </c>
      <c r="D140" s="323"/>
      <c r="E140" s="265">
        <v>1.4472</v>
      </c>
      <c r="F140" s="266"/>
      <c r="G140" s="267"/>
      <c r="H140" s="268"/>
      <c r="I140" s="262"/>
      <c r="J140" s="269"/>
      <c r="K140" s="262"/>
      <c r="M140" s="263" t="s">
        <v>1605</v>
      </c>
      <c r="O140" s="251"/>
    </row>
    <row r="141" spans="1:80">
      <c r="A141" s="260"/>
      <c r="B141" s="264"/>
      <c r="C141" s="322" t="s">
        <v>1606</v>
      </c>
      <c r="D141" s="323"/>
      <c r="E141" s="265">
        <v>6.5880000000000001</v>
      </c>
      <c r="F141" s="266"/>
      <c r="G141" s="267"/>
      <c r="H141" s="268"/>
      <c r="I141" s="262"/>
      <c r="J141" s="269"/>
      <c r="K141" s="262"/>
      <c r="M141" s="263" t="s">
        <v>1606</v>
      </c>
      <c r="O141" s="251"/>
    </row>
    <row r="142" spans="1:80">
      <c r="A142" s="252">
        <v>40</v>
      </c>
      <c r="B142" s="253" t="s">
        <v>377</v>
      </c>
      <c r="C142" s="254" t="s">
        <v>1073</v>
      </c>
      <c r="D142" s="255" t="s">
        <v>110</v>
      </c>
      <c r="E142" s="256">
        <v>8.0351999999999997</v>
      </c>
      <c r="F142" s="256"/>
      <c r="G142" s="257">
        <f>E142*F142</f>
        <v>0</v>
      </c>
      <c r="H142" s="258">
        <v>3.2000000000000003E-4</v>
      </c>
      <c r="I142" s="259">
        <f>E142*H142</f>
        <v>2.5712640000000002E-3</v>
      </c>
      <c r="J142" s="258">
        <v>0</v>
      </c>
      <c r="K142" s="259">
        <f>E142*J142</f>
        <v>0</v>
      </c>
      <c r="O142" s="251">
        <v>2</v>
      </c>
      <c r="AA142" s="226">
        <v>1</v>
      </c>
      <c r="AB142" s="226">
        <v>1</v>
      </c>
      <c r="AC142" s="226">
        <v>1</v>
      </c>
      <c r="AZ142" s="226">
        <v>1</v>
      </c>
      <c r="BA142" s="226">
        <f>IF(AZ142=1,G142,0)</f>
        <v>0</v>
      </c>
      <c r="BB142" s="226">
        <f>IF(AZ142=2,G142,0)</f>
        <v>0</v>
      </c>
      <c r="BC142" s="226">
        <f>IF(AZ142=3,G142,0)</f>
        <v>0</v>
      </c>
      <c r="BD142" s="226">
        <f>IF(AZ142=4,G142,0)</f>
        <v>0</v>
      </c>
      <c r="BE142" s="226">
        <f>IF(AZ142=5,G142,0)</f>
        <v>0</v>
      </c>
      <c r="CA142" s="251">
        <v>1</v>
      </c>
      <c r="CB142" s="251">
        <v>1</v>
      </c>
    </row>
    <row r="143" spans="1:80">
      <c r="A143" s="260"/>
      <c r="B143" s="264"/>
      <c r="C143" s="322" t="s">
        <v>1605</v>
      </c>
      <c r="D143" s="323"/>
      <c r="E143" s="265">
        <v>1.4472</v>
      </c>
      <c r="F143" s="266"/>
      <c r="G143" s="267"/>
      <c r="H143" s="268"/>
      <c r="I143" s="262"/>
      <c r="J143" s="269"/>
      <c r="K143" s="262"/>
      <c r="M143" s="263" t="s">
        <v>1605</v>
      </c>
      <c r="O143" s="251"/>
    </row>
    <row r="144" spans="1:80">
      <c r="A144" s="260"/>
      <c r="B144" s="264"/>
      <c r="C144" s="322" t="s">
        <v>1606</v>
      </c>
      <c r="D144" s="323"/>
      <c r="E144" s="265">
        <v>6.5880000000000001</v>
      </c>
      <c r="F144" s="266"/>
      <c r="G144" s="267"/>
      <c r="H144" s="268"/>
      <c r="I144" s="262"/>
      <c r="J144" s="269"/>
      <c r="K144" s="262"/>
      <c r="M144" s="263" t="s">
        <v>1606</v>
      </c>
      <c r="O144" s="251"/>
    </row>
    <row r="145" spans="1:80" ht="22.5">
      <c r="A145" s="252">
        <v>41</v>
      </c>
      <c r="B145" s="253" t="s">
        <v>1607</v>
      </c>
      <c r="C145" s="254" t="s">
        <v>1608</v>
      </c>
      <c r="D145" s="255" t="s">
        <v>110</v>
      </c>
      <c r="E145" s="256">
        <v>6.5880000000000001</v>
      </c>
      <c r="F145" s="256"/>
      <c r="G145" s="257">
        <f>E145*F145</f>
        <v>0</v>
      </c>
      <c r="H145" s="258">
        <v>2.001E-2</v>
      </c>
      <c r="I145" s="259">
        <f>E145*H145</f>
        <v>0.13182588000000001</v>
      </c>
      <c r="J145" s="258">
        <v>0</v>
      </c>
      <c r="K145" s="259">
        <f>E145*J145</f>
        <v>0</v>
      </c>
      <c r="O145" s="251">
        <v>2</v>
      </c>
      <c r="AA145" s="226">
        <v>1</v>
      </c>
      <c r="AB145" s="226">
        <v>1</v>
      </c>
      <c r="AC145" s="226">
        <v>1</v>
      </c>
      <c r="AZ145" s="226">
        <v>1</v>
      </c>
      <c r="BA145" s="226">
        <f>IF(AZ145=1,G145,0)</f>
        <v>0</v>
      </c>
      <c r="BB145" s="226">
        <f>IF(AZ145=2,G145,0)</f>
        <v>0</v>
      </c>
      <c r="BC145" s="226">
        <f>IF(AZ145=3,G145,0)</f>
        <v>0</v>
      </c>
      <c r="BD145" s="226">
        <f>IF(AZ145=4,G145,0)</f>
        <v>0</v>
      </c>
      <c r="BE145" s="226">
        <f>IF(AZ145=5,G145,0)</f>
        <v>0</v>
      </c>
      <c r="CA145" s="251">
        <v>1</v>
      </c>
      <c r="CB145" s="251">
        <v>1</v>
      </c>
    </row>
    <row r="146" spans="1:80">
      <c r="A146" s="260"/>
      <c r="B146" s="264"/>
      <c r="C146" s="322" t="s">
        <v>1606</v>
      </c>
      <c r="D146" s="323"/>
      <c r="E146" s="265">
        <v>6.5880000000000001</v>
      </c>
      <c r="F146" s="266"/>
      <c r="G146" s="267"/>
      <c r="H146" s="268"/>
      <c r="I146" s="262"/>
      <c r="J146" s="269"/>
      <c r="K146" s="262"/>
      <c r="M146" s="263" t="s">
        <v>1606</v>
      </c>
      <c r="O146" s="251"/>
    </row>
    <row r="147" spans="1:80">
      <c r="A147" s="252">
        <v>42</v>
      </c>
      <c r="B147" s="253" t="s">
        <v>1074</v>
      </c>
      <c r="C147" s="254" t="s">
        <v>1075</v>
      </c>
      <c r="D147" s="255" t="s">
        <v>110</v>
      </c>
      <c r="E147" s="256">
        <v>8.0351999999999997</v>
      </c>
      <c r="F147" s="256"/>
      <c r="G147" s="257">
        <f>E147*F147</f>
        <v>0</v>
      </c>
      <c r="H147" s="258">
        <v>4.6899999999999997E-3</v>
      </c>
      <c r="I147" s="259">
        <f>E147*H147</f>
        <v>3.7685087999999999E-2</v>
      </c>
      <c r="J147" s="258">
        <v>0</v>
      </c>
      <c r="K147" s="259">
        <f>E147*J147</f>
        <v>0</v>
      </c>
      <c r="O147" s="251">
        <v>2</v>
      </c>
      <c r="AA147" s="226">
        <v>1</v>
      </c>
      <c r="AB147" s="226">
        <v>1</v>
      </c>
      <c r="AC147" s="226">
        <v>1</v>
      </c>
      <c r="AZ147" s="226">
        <v>1</v>
      </c>
      <c r="BA147" s="226">
        <f>IF(AZ147=1,G147,0)</f>
        <v>0</v>
      </c>
      <c r="BB147" s="226">
        <f>IF(AZ147=2,G147,0)</f>
        <v>0</v>
      </c>
      <c r="BC147" s="226">
        <f>IF(AZ147=3,G147,0)</f>
        <v>0</v>
      </c>
      <c r="BD147" s="226">
        <f>IF(AZ147=4,G147,0)</f>
        <v>0</v>
      </c>
      <c r="BE147" s="226">
        <f>IF(AZ147=5,G147,0)</f>
        <v>0</v>
      </c>
      <c r="CA147" s="251">
        <v>1</v>
      </c>
      <c r="CB147" s="251">
        <v>1</v>
      </c>
    </row>
    <row r="148" spans="1:80">
      <c r="A148" s="260"/>
      <c r="B148" s="264"/>
      <c r="C148" s="322" t="s">
        <v>1605</v>
      </c>
      <c r="D148" s="323"/>
      <c r="E148" s="265">
        <v>1.4472</v>
      </c>
      <c r="F148" s="266"/>
      <c r="G148" s="267"/>
      <c r="H148" s="268"/>
      <c r="I148" s="262"/>
      <c r="J148" s="269"/>
      <c r="K148" s="262"/>
      <c r="M148" s="263" t="s">
        <v>1605</v>
      </c>
      <c r="O148" s="251"/>
    </row>
    <row r="149" spans="1:80">
      <c r="A149" s="260"/>
      <c r="B149" s="264"/>
      <c r="C149" s="322" t="s">
        <v>1606</v>
      </c>
      <c r="D149" s="323"/>
      <c r="E149" s="265">
        <v>6.5880000000000001</v>
      </c>
      <c r="F149" s="266"/>
      <c r="G149" s="267"/>
      <c r="H149" s="268"/>
      <c r="I149" s="262"/>
      <c r="J149" s="269"/>
      <c r="K149" s="262"/>
      <c r="M149" s="263" t="s">
        <v>1606</v>
      </c>
      <c r="O149" s="251"/>
    </row>
    <row r="150" spans="1:80" ht="22.5">
      <c r="A150" s="252">
        <v>43</v>
      </c>
      <c r="B150" s="253" t="s">
        <v>325</v>
      </c>
      <c r="C150" s="254" t="s">
        <v>1609</v>
      </c>
      <c r="D150" s="255" t="s">
        <v>110</v>
      </c>
      <c r="E150" s="256">
        <v>13.176</v>
      </c>
      <c r="F150" s="256"/>
      <c r="G150" s="257">
        <f>E150*F150</f>
        <v>0</v>
      </c>
      <c r="H150" s="258">
        <v>6.1799999999999997E-3</v>
      </c>
      <c r="I150" s="259">
        <f>E150*H150</f>
        <v>8.1427680000000002E-2</v>
      </c>
      <c r="J150" s="258">
        <v>0</v>
      </c>
      <c r="K150" s="259">
        <f>E150*J150</f>
        <v>0</v>
      </c>
      <c r="O150" s="251">
        <v>2</v>
      </c>
      <c r="AA150" s="226">
        <v>1</v>
      </c>
      <c r="AB150" s="226">
        <v>1</v>
      </c>
      <c r="AC150" s="226">
        <v>1</v>
      </c>
      <c r="AZ150" s="226">
        <v>1</v>
      </c>
      <c r="BA150" s="226">
        <f>IF(AZ150=1,G150,0)</f>
        <v>0</v>
      </c>
      <c r="BB150" s="226">
        <f>IF(AZ150=2,G150,0)</f>
        <v>0</v>
      </c>
      <c r="BC150" s="226">
        <f>IF(AZ150=3,G150,0)</f>
        <v>0</v>
      </c>
      <c r="BD150" s="226">
        <f>IF(AZ150=4,G150,0)</f>
        <v>0</v>
      </c>
      <c r="BE150" s="226">
        <f>IF(AZ150=5,G150,0)</f>
        <v>0</v>
      </c>
      <c r="CA150" s="251">
        <v>1</v>
      </c>
      <c r="CB150" s="251">
        <v>1</v>
      </c>
    </row>
    <row r="151" spans="1:80" ht="22.5">
      <c r="A151" s="260"/>
      <c r="B151" s="261"/>
      <c r="C151" s="319" t="s">
        <v>1610</v>
      </c>
      <c r="D151" s="320"/>
      <c r="E151" s="320"/>
      <c r="F151" s="320"/>
      <c r="G151" s="321"/>
      <c r="I151" s="262"/>
      <c r="K151" s="262"/>
      <c r="L151" s="263" t="s">
        <v>1610</v>
      </c>
      <c r="O151" s="251">
        <v>3</v>
      </c>
    </row>
    <row r="152" spans="1:80">
      <c r="A152" s="260"/>
      <c r="B152" s="264"/>
      <c r="C152" s="322" t="s">
        <v>1606</v>
      </c>
      <c r="D152" s="323"/>
      <c r="E152" s="265">
        <v>6.5880000000000001</v>
      </c>
      <c r="F152" s="266"/>
      <c r="G152" s="267"/>
      <c r="H152" s="268"/>
      <c r="I152" s="262"/>
      <c r="J152" s="269"/>
      <c r="K152" s="262"/>
      <c r="M152" s="263" t="s">
        <v>1606</v>
      </c>
      <c r="O152" s="251"/>
    </row>
    <row r="153" spans="1:80">
      <c r="A153" s="260"/>
      <c r="B153" s="264"/>
      <c r="C153" s="322" t="s">
        <v>1606</v>
      </c>
      <c r="D153" s="323"/>
      <c r="E153" s="265">
        <v>6.5880000000000001</v>
      </c>
      <c r="F153" s="266"/>
      <c r="G153" s="267"/>
      <c r="H153" s="268"/>
      <c r="I153" s="262"/>
      <c r="J153" s="269"/>
      <c r="K153" s="262"/>
      <c r="M153" s="263" t="s">
        <v>1606</v>
      </c>
      <c r="O153" s="251"/>
    </row>
    <row r="154" spans="1:80" ht="22.5">
      <c r="A154" s="252">
        <v>44</v>
      </c>
      <c r="B154" s="253" t="s">
        <v>320</v>
      </c>
      <c r="C154" s="254" t="s">
        <v>321</v>
      </c>
      <c r="D154" s="255" t="s">
        <v>110</v>
      </c>
      <c r="E154" s="256">
        <v>1.4472</v>
      </c>
      <c r="F154" s="256"/>
      <c r="G154" s="257">
        <f>E154*F154</f>
        <v>0</v>
      </c>
      <c r="H154" s="258">
        <v>2.6800000000000001E-3</v>
      </c>
      <c r="I154" s="259">
        <f>E154*H154</f>
        <v>3.8784960000000004E-3</v>
      </c>
      <c r="J154" s="258">
        <v>0</v>
      </c>
      <c r="K154" s="259">
        <f>E154*J154</f>
        <v>0</v>
      </c>
      <c r="O154" s="251">
        <v>2</v>
      </c>
      <c r="AA154" s="226">
        <v>1</v>
      </c>
      <c r="AB154" s="226">
        <v>1</v>
      </c>
      <c r="AC154" s="226">
        <v>1</v>
      </c>
      <c r="AZ154" s="226">
        <v>1</v>
      </c>
      <c r="BA154" s="226">
        <f>IF(AZ154=1,G154,0)</f>
        <v>0</v>
      </c>
      <c r="BB154" s="226">
        <f>IF(AZ154=2,G154,0)</f>
        <v>0</v>
      </c>
      <c r="BC154" s="226">
        <f>IF(AZ154=3,G154,0)</f>
        <v>0</v>
      </c>
      <c r="BD154" s="226">
        <f>IF(AZ154=4,G154,0)</f>
        <v>0</v>
      </c>
      <c r="BE154" s="226">
        <f>IF(AZ154=5,G154,0)</f>
        <v>0</v>
      </c>
      <c r="CA154" s="251">
        <v>1</v>
      </c>
      <c r="CB154" s="251">
        <v>1</v>
      </c>
    </row>
    <row r="155" spans="1:80">
      <c r="A155" s="260"/>
      <c r="B155" s="264"/>
      <c r="C155" s="322" t="s">
        <v>1605</v>
      </c>
      <c r="D155" s="323"/>
      <c r="E155" s="265">
        <v>1.4472</v>
      </c>
      <c r="F155" s="266"/>
      <c r="G155" s="267"/>
      <c r="H155" s="268"/>
      <c r="I155" s="262"/>
      <c r="J155" s="269"/>
      <c r="K155" s="262"/>
      <c r="M155" s="263" t="s">
        <v>1605</v>
      </c>
      <c r="O155" s="251"/>
    </row>
    <row r="156" spans="1:80">
      <c r="A156" s="252">
        <v>45</v>
      </c>
      <c r="B156" s="253" t="s">
        <v>385</v>
      </c>
      <c r="C156" s="254" t="s">
        <v>1611</v>
      </c>
      <c r="D156" s="255" t="s">
        <v>312</v>
      </c>
      <c r="E156" s="256">
        <v>13.24</v>
      </c>
      <c r="F156" s="256"/>
      <c r="G156" s="257">
        <f>E156*F156</f>
        <v>0</v>
      </c>
      <c r="H156" s="258">
        <v>3.0000000000000001E-5</v>
      </c>
      <c r="I156" s="259">
        <f>E156*H156</f>
        <v>3.9720000000000001E-4</v>
      </c>
      <c r="J156" s="258">
        <v>0</v>
      </c>
      <c r="K156" s="259">
        <f>E156*J156</f>
        <v>0</v>
      </c>
      <c r="O156" s="251">
        <v>2</v>
      </c>
      <c r="AA156" s="226">
        <v>1</v>
      </c>
      <c r="AB156" s="226">
        <v>1</v>
      </c>
      <c r="AC156" s="226">
        <v>1</v>
      </c>
      <c r="AZ156" s="226">
        <v>1</v>
      </c>
      <c r="BA156" s="226">
        <f>IF(AZ156=1,G156,0)</f>
        <v>0</v>
      </c>
      <c r="BB156" s="226">
        <f>IF(AZ156=2,G156,0)</f>
        <v>0</v>
      </c>
      <c r="BC156" s="226">
        <f>IF(AZ156=3,G156,0)</f>
        <v>0</v>
      </c>
      <c r="BD156" s="226">
        <f>IF(AZ156=4,G156,0)</f>
        <v>0</v>
      </c>
      <c r="BE156" s="226">
        <f>IF(AZ156=5,G156,0)</f>
        <v>0</v>
      </c>
      <c r="CA156" s="251">
        <v>1</v>
      </c>
      <c r="CB156" s="251">
        <v>1</v>
      </c>
    </row>
    <row r="157" spans="1:80">
      <c r="A157" s="260"/>
      <c r="B157" s="261"/>
      <c r="C157" s="319" t="s">
        <v>336</v>
      </c>
      <c r="D157" s="320"/>
      <c r="E157" s="320"/>
      <c r="F157" s="320"/>
      <c r="G157" s="321"/>
      <c r="I157" s="262"/>
      <c r="K157" s="262"/>
      <c r="L157" s="263" t="s">
        <v>336</v>
      </c>
      <c r="O157" s="251">
        <v>3</v>
      </c>
    </row>
    <row r="158" spans="1:80">
      <c r="A158" s="260"/>
      <c r="B158" s="264"/>
      <c r="C158" s="322" t="s">
        <v>1612</v>
      </c>
      <c r="D158" s="323"/>
      <c r="E158" s="265">
        <v>13.24</v>
      </c>
      <c r="F158" s="266"/>
      <c r="G158" s="267"/>
      <c r="H158" s="268"/>
      <c r="I158" s="262"/>
      <c r="J158" s="269"/>
      <c r="K158" s="262"/>
      <c r="M158" s="263" t="s">
        <v>1612</v>
      </c>
      <c r="O158" s="251"/>
    </row>
    <row r="159" spans="1:80" ht="22.5">
      <c r="A159" s="252">
        <v>46</v>
      </c>
      <c r="B159" s="253" t="s">
        <v>1076</v>
      </c>
      <c r="C159" s="254" t="s">
        <v>1077</v>
      </c>
      <c r="D159" s="255" t="s">
        <v>312</v>
      </c>
      <c r="E159" s="256">
        <v>8.0399999999999991</v>
      </c>
      <c r="F159" s="256"/>
      <c r="G159" s="257">
        <f>E159*F159</f>
        <v>0</v>
      </c>
      <c r="H159" s="258">
        <v>2.9999999999999997E-4</v>
      </c>
      <c r="I159" s="259">
        <f>E159*H159</f>
        <v>2.4119999999999996E-3</v>
      </c>
      <c r="J159" s="258">
        <v>0</v>
      </c>
      <c r="K159" s="259">
        <f>E159*J159</f>
        <v>0</v>
      </c>
      <c r="O159" s="251">
        <v>2</v>
      </c>
      <c r="AA159" s="226">
        <v>1</v>
      </c>
      <c r="AB159" s="226">
        <v>1</v>
      </c>
      <c r="AC159" s="226">
        <v>1</v>
      </c>
      <c r="AZ159" s="226">
        <v>1</v>
      </c>
      <c r="BA159" s="226">
        <f>IF(AZ159=1,G159,0)</f>
        <v>0</v>
      </c>
      <c r="BB159" s="226">
        <f>IF(AZ159=2,G159,0)</f>
        <v>0</v>
      </c>
      <c r="BC159" s="226">
        <f>IF(AZ159=3,G159,0)</f>
        <v>0</v>
      </c>
      <c r="BD159" s="226">
        <f>IF(AZ159=4,G159,0)</f>
        <v>0</v>
      </c>
      <c r="BE159" s="226">
        <f>IF(AZ159=5,G159,0)</f>
        <v>0</v>
      </c>
      <c r="CA159" s="251">
        <v>1</v>
      </c>
      <c r="CB159" s="251">
        <v>1</v>
      </c>
    </row>
    <row r="160" spans="1:80">
      <c r="A160" s="260"/>
      <c r="B160" s="261"/>
      <c r="C160" s="319" t="s">
        <v>336</v>
      </c>
      <c r="D160" s="320"/>
      <c r="E160" s="320"/>
      <c r="F160" s="320"/>
      <c r="G160" s="321"/>
      <c r="I160" s="262"/>
      <c r="K160" s="262"/>
      <c r="L160" s="263" t="s">
        <v>336</v>
      </c>
      <c r="O160" s="251">
        <v>3</v>
      </c>
    </row>
    <row r="161" spans="1:80">
      <c r="A161" s="260"/>
      <c r="B161" s="264"/>
      <c r="C161" s="322" t="s">
        <v>1603</v>
      </c>
      <c r="D161" s="323"/>
      <c r="E161" s="265">
        <v>8.0399999999999991</v>
      </c>
      <c r="F161" s="266"/>
      <c r="G161" s="267"/>
      <c r="H161" s="268"/>
      <c r="I161" s="262"/>
      <c r="J161" s="269"/>
      <c r="K161" s="262"/>
      <c r="M161" s="263" t="s">
        <v>1603</v>
      </c>
      <c r="O161" s="251"/>
    </row>
    <row r="162" spans="1:80">
      <c r="A162" s="270"/>
      <c r="B162" s="271" t="s">
        <v>100</v>
      </c>
      <c r="C162" s="272" t="s">
        <v>319</v>
      </c>
      <c r="D162" s="273"/>
      <c r="E162" s="274"/>
      <c r="F162" s="275"/>
      <c r="G162" s="276">
        <f>SUM(G136:G161)</f>
        <v>0</v>
      </c>
      <c r="H162" s="277"/>
      <c r="I162" s="278">
        <f>SUM(I136:I161)</f>
        <v>0.26041866400000002</v>
      </c>
      <c r="J162" s="277"/>
      <c r="K162" s="278">
        <f>SUM(K136:K161)</f>
        <v>0</v>
      </c>
      <c r="O162" s="251">
        <v>4</v>
      </c>
      <c r="BA162" s="279">
        <f>SUM(BA136:BA161)</f>
        <v>0</v>
      </c>
      <c r="BB162" s="279">
        <f>SUM(BB136:BB161)</f>
        <v>0</v>
      </c>
      <c r="BC162" s="279">
        <f>SUM(BC136:BC161)</f>
        <v>0</v>
      </c>
      <c r="BD162" s="279">
        <f>SUM(BD136:BD161)</f>
        <v>0</v>
      </c>
      <c r="BE162" s="279">
        <f>SUM(BE136:BE161)</f>
        <v>0</v>
      </c>
    </row>
    <row r="163" spans="1:80">
      <c r="A163" s="241" t="s">
        <v>96</v>
      </c>
      <c r="B163" s="242" t="s">
        <v>523</v>
      </c>
      <c r="C163" s="243" t="s">
        <v>524</v>
      </c>
      <c r="D163" s="244"/>
      <c r="E163" s="245"/>
      <c r="F163" s="245"/>
      <c r="G163" s="246"/>
      <c r="H163" s="247"/>
      <c r="I163" s="248"/>
      <c r="J163" s="249"/>
      <c r="K163" s="250"/>
      <c r="O163" s="251">
        <v>1</v>
      </c>
    </row>
    <row r="164" spans="1:80">
      <c r="A164" s="252">
        <v>47</v>
      </c>
      <c r="B164" s="253" t="s">
        <v>1412</v>
      </c>
      <c r="C164" s="254" t="s">
        <v>1413</v>
      </c>
      <c r="D164" s="255" t="s">
        <v>312</v>
      </c>
      <c r="E164" s="256">
        <v>5.76</v>
      </c>
      <c r="F164" s="256"/>
      <c r="G164" s="257">
        <f>E164*F164</f>
        <v>0</v>
      </c>
      <c r="H164" s="258">
        <v>0</v>
      </c>
      <c r="I164" s="259">
        <f>E164*H164</f>
        <v>0</v>
      </c>
      <c r="J164" s="258">
        <v>-7.0000000000000007E-2</v>
      </c>
      <c r="K164" s="259">
        <f>E164*J164</f>
        <v>-0.4032</v>
      </c>
      <c r="O164" s="251">
        <v>2</v>
      </c>
      <c r="AA164" s="226">
        <v>1</v>
      </c>
      <c r="AB164" s="226">
        <v>1</v>
      </c>
      <c r="AC164" s="226">
        <v>1</v>
      </c>
      <c r="AZ164" s="226">
        <v>1</v>
      </c>
      <c r="BA164" s="226">
        <f>IF(AZ164=1,G164,0)</f>
        <v>0</v>
      </c>
      <c r="BB164" s="226">
        <f>IF(AZ164=2,G164,0)</f>
        <v>0</v>
      </c>
      <c r="BC164" s="226">
        <f>IF(AZ164=3,G164,0)</f>
        <v>0</v>
      </c>
      <c r="BD164" s="226">
        <f>IF(AZ164=4,G164,0)</f>
        <v>0</v>
      </c>
      <c r="BE164" s="226">
        <f>IF(AZ164=5,G164,0)</f>
        <v>0</v>
      </c>
      <c r="CA164" s="251">
        <v>1</v>
      </c>
      <c r="CB164" s="251">
        <v>1</v>
      </c>
    </row>
    <row r="165" spans="1:80">
      <c r="A165" s="260"/>
      <c r="B165" s="264"/>
      <c r="C165" s="322" t="s">
        <v>1613</v>
      </c>
      <c r="D165" s="323"/>
      <c r="E165" s="265">
        <v>5.76</v>
      </c>
      <c r="F165" s="266"/>
      <c r="G165" s="267"/>
      <c r="H165" s="268"/>
      <c r="I165" s="262"/>
      <c r="J165" s="269"/>
      <c r="K165" s="262"/>
      <c r="M165" s="263" t="s">
        <v>1613</v>
      </c>
      <c r="O165" s="251"/>
    </row>
    <row r="166" spans="1:80">
      <c r="A166" s="252">
        <v>48</v>
      </c>
      <c r="B166" s="253" t="s">
        <v>1614</v>
      </c>
      <c r="C166" s="254" t="s">
        <v>1615</v>
      </c>
      <c r="D166" s="255" t="s">
        <v>191</v>
      </c>
      <c r="E166" s="256">
        <v>4</v>
      </c>
      <c r="F166" s="256"/>
      <c r="G166" s="257">
        <f>E166*F166</f>
        <v>0</v>
      </c>
      <c r="H166" s="258">
        <v>0</v>
      </c>
      <c r="I166" s="259">
        <f>E166*H166</f>
        <v>0</v>
      </c>
      <c r="J166" s="258">
        <v>0</v>
      </c>
      <c r="K166" s="259">
        <f>E166*J166</f>
        <v>0</v>
      </c>
      <c r="O166" s="251">
        <v>2</v>
      </c>
      <c r="AA166" s="226">
        <v>1</v>
      </c>
      <c r="AB166" s="226">
        <v>1</v>
      </c>
      <c r="AC166" s="226">
        <v>1</v>
      </c>
      <c r="AZ166" s="226">
        <v>1</v>
      </c>
      <c r="BA166" s="226">
        <f>IF(AZ166=1,G166,0)</f>
        <v>0</v>
      </c>
      <c r="BB166" s="226">
        <f>IF(AZ166=2,G166,0)</f>
        <v>0</v>
      </c>
      <c r="BC166" s="226">
        <f>IF(AZ166=3,G166,0)</f>
        <v>0</v>
      </c>
      <c r="BD166" s="226">
        <f>IF(AZ166=4,G166,0)</f>
        <v>0</v>
      </c>
      <c r="BE166" s="226">
        <f>IF(AZ166=5,G166,0)</f>
        <v>0</v>
      </c>
      <c r="CA166" s="251">
        <v>1</v>
      </c>
      <c r="CB166" s="251">
        <v>1</v>
      </c>
    </row>
    <row r="167" spans="1:80">
      <c r="A167" s="260"/>
      <c r="B167" s="264"/>
      <c r="C167" s="322" t="s">
        <v>211</v>
      </c>
      <c r="D167" s="323"/>
      <c r="E167" s="265">
        <v>4</v>
      </c>
      <c r="F167" s="266"/>
      <c r="G167" s="267"/>
      <c r="H167" s="268"/>
      <c r="I167" s="262"/>
      <c r="J167" s="269"/>
      <c r="K167" s="262"/>
      <c r="M167" s="263">
        <v>4</v>
      </c>
      <c r="O167" s="251"/>
    </row>
    <row r="168" spans="1:80">
      <c r="A168" s="252">
        <v>49</v>
      </c>
      <c r="B168" s="253" t="s">
        <v>1616</v>
      </c>
      <c r="C168" s="254" t="s">
        <v>1617</v>
      </c>
      <c r="D168" s="255" t="s">
        <v>110</v>
      </c>
      <c r="E168" s="256">
        <v>9.7504000000000008</v>
      </c>
      <c r="F168" s="256"/>
      <c r="G168" s="257">
        <f>E168*F168</f>
        <v>0</v>
      </c>
      <c r="H168" s="258">
        <v>1E-3</v>
      </c>
      <c r="I168" s="259">
        <f>E168*H168</f>
        <v>9.7504000000000011E-3</v>
      </c>
      <c r="J168" s="258">
        <v>-6.3E-2</v>
      </c>
      <c r="K168" s="259">
        <f>E168*J168</f>
        <v>-0.61427520000000002</v>
      </c>
      <c r="O168" s="251">
        <v>2</v>
      </c>
      <c r="AA168" s="226">
        <v>1</v>
      </c>
      <c r="AB168" s="226">
        <v>1</v>
      </c>
      <c r="AC168" s="226">
        <v>1</v>
      </c>
      <c r="AZ168" s="226">
        <v>1</v>
      </c>
      <c r="BA168" s="226">
        <f>IF(AZ168=1,G168,0)</f>
        <v>0</v>
      </c>
      <c r="BB168" s="226">
        <f>IF(AZ168=2,G168,0)</f>
        <v>0</v>
      </c>
      <c r="BC168" s="226">
        <f>IF(AZ168=3,G168,0)</f>
        <v>0</v>
      </c>
      <c r="BD168" s="226">
        <f>IF(AZ168=4,G168,0)</f>
        <v>0</v>
      </c>
      <c r="BE168" s="226">
        <f>IF(AZ168=5,G168,0)</f>
        <v>0</v>
      </c>
      <c r="CA168" s="251">
        <v>1</v>
      </c>
      <c r="CB168" s="251">
        <v>1</v>
      </c>
    </row>
    <row r="169" spans="1:80">
      <c r="A169" s="260"/>
      <c r="B169" s="264"/>
      <c r="C169" s="322" t="s">
        <v>1618</v>
      </c>
      <c r="D169" s="323"/>
      <c r="E169" s="265">
        <v>4.2240000000000002</v>
      </c>
      <c r="F169" s="266"/>
      <c r="G169" s="267"/>
      <c r="H169" s="268"/>
      <c r="I169" s="262"/>
      <c r="J169" s="269"/>
      <c r="K169" s="262"/>
      <c r="M169" s="263" t="s">
        <v>1618</v>
      </c>
      <c r="O169" s="251"/>
    </row>
    <row r="170" spans="1:80">
      <c r="A170" s="260"/>
      <c r="B170" s="264"/>
      <c r="C170" s="322" t="s">
        <v>1604</v>
      </c>
      <c r="D170" s="323"/>
      <c r="E170" s="265">
        <v>5.5263999999999998</v>
      </c>
      <c r="F170" s="266"/>
      <c r="G170" s="267"/>
      <c r="H170" s="268"/>
      <c r="I170" s="262"/>
      <c r="J170" s="269"/>
      <c r="K170" s="262"/>
      <c r="M170" s="263" t="s">
        <v>1604</v>
      </c>
      <c r="O170" s="251"/>
    </row>
    <row r="171" spans="1:80">
      <c r="A171" s="252">
        <v>50</v>
      </c>
      <c r="B171" s="253" t="s">
        <v>1619</v>
      </c>
      <c r="C171" s="254" t="s">
        <v>1620</v>
      </c>
      <c r="D171" s="255" t="s">
        <v>115</v>
      </c>
      <c r="E171" s="256">
        <v>3.2000000000000001E-2</v>
      </c>
      <c r="F171" s="256"/>
      <c r="G171" s="257">
        <f>E171*F171</f>
        <v>0</v>
      </c>
      <c r="H171" s="258">
        <v>0</v>
      </c>
      <c r="I171" s="259">
        <f>E171*H171</f>
        <v>0</v>
      </c>
      <c r="J171" s="258">
        <v>-2.2000000000000002</v>
      </c>
      <c r="K171" s="259">
        <f>E171*J171</f>
        <v>-7.0400000000000004E-2</v>
      </c>
      <c r="O171" s="251">
        <v>2</v>
      </c>
      <c r="AA171" s="226">
        <v>1</v>
      </c>
      <c r="AB171" s="226">
        <v>1</v>
      </c>
      <c r="AC171" s="226">
        <v>1</v>
      </c>
      <c r="AZ171" s="226">
        <v>1</v>
      </c>
      <c r="BA171" s="226">
        <f>IF(AZ171=1,G171,0)</f>
        <v>0</v>
      </c>
      <c r="BB171" s="226">
        <f>IF(AZ171=2,G171,0)</f>
        <v>0</v>
      </c>
      <c r="BC171" s="226">
        <f>IF(AZ171=3,G171,0)</f>
        <v>0</v>
      </c>
      <c r="BD171" s="226">
        <f>IF(AZ171=4,G171,0)</f>
        <v>0</v>
      </c>
      <c r="BE171" s="226">
        <f>IF(AZ171=5,G171,0)</f>
        <v>0</v>
      </c>
      <c r="CA171" s="251">
        <v>1</v>
      </c>
      <c r="CB171" s="251">
        <v>1</v>
      </c>
    </row>
    <row r="172" spans="1:80">
      <c r="A172" s="260"/>
      <c r="B172" s="264"/>
      <c r="C172" s="322" t="s">
        <v>1621</v>
      </c>
      <c r="D172" s="323"/>
      <c r="E172" s="265">
        <v>3.2000000000000001E-2</v>
      </c>
      <c r="F172" s="266"/>
      <c r="G172" s="267"/>
      <c r="H172" s="268"/>
      <c r="I172" s="262"/>
      <c r="J172" s="269"/>
      <c r="K172" s="262"/>
      <c r="M172" s="263" t="s">
        <v>1621</v>
      </c>
      <c r="O172" s="251"/>
    </row>
    <row r="173" spans="1:80">
      <c r="A173" s="252">
        <v>51</v>
      </c>
      <c r="B173" s="253" t="s">
        <v>1622</v>
      </c>
      <c r="C173" s="254" t="s">
        <v>1623</v>
      </c>
      <c r="D173" s="255" t="s">
        <v>115</v>
      </c>
      <c r="E173" s="256">
        <v>3.2000000000000001E-2</v>
      </c>
      <c r="F173" s="256"/>
      <c r="G173" s="257">
        <f>E173*F173</f>
        <v>0</v>
      </c>
      <c r="H173" s="258">
        <v>0</v>
      </c>
      <c r="I173" s="259">
        <f>E173*H173</f>
        <v>0</v>
      </c>
      <c r="J173" s="258">
        <v>0</v>
      </c>
      <c r="K173" s="259">
        <f>E173*J173</f>
        <v>0</v>
      </c>
      <c r="O173" s="251">
        <v>2</v>
      </c>
      <c r="AA173" s="226">
        <v>1</v>
      </c>
      <c r="AB173" s="226">
        <v>1</v>
      </c>
      <c r="AC173" s="226">
        <v>1</v>
      </c>
      <c r="AZ173" s="226">
        <v>1</v>
      </c>
      <c r="BA173" s="226">
        <f>IF(AZ173=1,G173,0)</f>
        <v>0</v>
      </c>
      <c r="BB173" s="226">
        <f>IF(AZ173=2,G173,0)</f>
        <v>0</v>
      </c>
      <c r="BC173" s="226">
        <f>IF(AZ173=3,G173,0)</f>
        <v>0</v>
      </c>
      <c r="BD173" s="226">
        <f>IF(AZ173=4,G173,0)</f>
        <v>0</v>
      </c>
      <c r="BE173" s="226">
        <f>IF(AZ173=5,G173,0)</f>
        <v>0</v>
      </c>
      <c r="CA173" s="251">
        <v>1</v>
      </c>
      <c r="CB173" s="251">
        <v>1</v>
      </c>
    </row>
    <row r="174" spans="1:80">
      <c r="A174" s="260"/>
      <c r="B174" s="264"/>
      <c r="C174" s="322" t="s">
        <v>1621</v>
      </c>
      <c r="D174" s="323"/>
      <c r="E174" s="265">
        <v>3.2000000000000001E-2</v>
      </c>
      <c r="F174" s="266"/>
      <c r="G174" s="267"/>
      <c r="H174" s="268"/>
      <c r="I174" s="262"/>
      <c r="J174" s="269"/>
      <c r="K174" s="262"/>
      <c r="M174" s="263" t="s">
        <v>1621</v>
      </c>
      <c r="O174" s="251"/>
    </row>
    <row r="175" spans="1:80">
      <c r="A175" s="270"/>
      <c r="B175" s="271" t="s">
        <v>100</v>
      </c>
      <c r="C175" s="272" t="s">
        <v>525</v>
      </c>
      <c r="D175" s="273"/>
      <c r="E175" s="274"/>
      <c r="F175" s="275"/>
      <c r="G175" s="276">
        <f>SUM(G163:G174)</f>
        <v>0</v>
      </c>
      <c r="H175" s="277"/>
      <c r="I175" s="278">
        <f>SUM(I163:I174)</f>
        <v>9.7504000000000011E-3</v>
      </c>
      <c r="J175" s="277"/>
      <c r="K175" s="278">
        <f>SUM(K163:K174)</f>
        <v>-1.0878752</v>
      </c>
      <c r="O175" s="251">
        <v>4</v>
      </c>
      <c r="BA175" s="279">
        <f>SUM(BA163:BA174)</f>
        <v>0</v>
      </c>
      <c r="BB175" s="279">
        <f>SUM(BB163:BB174)</f>
        <v>0</v>
      </c>
      <c r="BC175" s="279">
        <f>SUM(BC163:BC174)</f>
        <v>0</v>
      </c>
      <c r="BD175" s="279">
        <f>SUM(BD163:BD174)</f>
        <v>0</v>
      </c>
      <c r="BE175" s="279">
        <f>SUM(BE163:BE174)</f>
        <v>0</v>
      </c>
    </row>
    <row r="176" spans="1:80">
      <c r="A176" s="241" t="s">
        <v>96</v>
      </c>
      <c r="B176" s="242" t="s">
        <v>626</v>
      </c>
      <c r="C176" s="243" t="s">
        <v>627</v>
      </c>
      <c r="D176" s="244"/>
      <c r="E176" s="245"/>
      <c r="F176" s="245"/>
      <c r="G176" s="246"/>
      <c r="H176" s="247"/>
      <c r="I176" s="248"/>
      <c r="J176" s="249"/>
      <c r="K176" s="250"/>
      <c r="O176" s="251">
        <v>1</v>
      </c>
    </row>
    <row r="177" spans="1:80">
      <c r="A177" s="252">
        <v>52</v>
      </c>
      <c r="B177" s="253" t="s">
        <v>1119</v>
      </c>
      <c r="C177" s="254" t="s">
        <v>1120</v>
      </c>
      <c r="D177" s="255" t="s">
        <v>140</v>
      </c>
      <c r="E177" s="256">
        <v>19.888429746</v>
      </c>
      <c r="F177" s="256"/>
      <c r="G177" s="257">
        <f>E177*F177</f>
        <v>0</v>
      </c>
      <c r="H177" s="258">
        <v>0</v>
      </c>
      <c r="I177" s="259">
        <f>E177*H177</f>
        <v>0</v>
      </c>
      <c r="J177" s="258"/>
      <c r="K177" s="259">
        <f>E177*J177</f>
        <v>0</v>
      </c>
      <c r="O177" s="251">
        <v>2</v>
      </c>
      <c r="AA177" s="226">
        <v>7</v>
      </c>
      <c r="AB177" s="226">
        <v>1</v>
      </c>
      <c r="AC177" s="226">
        <v>2</v>
      </c>
      <c r="AZ177" s="226">
        <v>1</v>
      </c>
      <c r="BA177" s="226">
        <f>IF(AZ177=1,G177,0)</f>
        <v>0</v>
      </c>
      <c r="BB177" s="226">
        <f>IF(AZ177=2,G177,0)</f>
        <v>0</v>
      </c>
      <c r="BC177" s="226">
        <f>IF(AZ177=3,G177,0)</f>
        <v>0</v>
      </c>
      <c r="BD177" s="226">
        <f>IF(AZ177=4,G177,0)</f>
        <v>0</v>
      </c>
      <c r="BE177" s="226">
        <f>IF(AZ177=5,G177,0)</f>
        <v>0</v>
      </c>
      <c r="CA177" s="251">
        <v>7</v>
      </c>
      <c r="CB177" s="251">
        <v>1</v>
      </c>
    </row>
    <row r="178" spans="1:80">
      <c r="A178" s="270"/>
      <c r="B178" s="271" t="s">
        <v>100</v>
      </c>
      <c r="C178" s="272" t="s">
        <v>628</v>
      </c>
      <c r="D178" s="273"/>
      <c r="E178" s="274"/>
      <c r="F178" s="275"/>
      <c r="G178" s="276">
        <f>SUM(G176:G177)</f>
        <v>0</v>
      </c>
      <c r="H178" s="277"/>
      <c r="I178" s="278">
        <f>SUM(I176:I177)</f>
        <v>0</v>
      </c>
      <c r="J178" s="277"/>
      <c r="K178" s="278">
        <f>SUM(K176:K177)</f>
        <v>0</v>
      </c>
      <c r="O178" s="251">
        <v>4</v>
      </c>
      <c r="BA178" s="279">
        <f>SUM(BA176:BA177)</f>
        <v>0</v>
      </c>
      <c r="BB178" s="279">
        <f>SUM(BB176:BB177)</f>
        <v>0</v>
      </c>
      <c r="BC178" s="279">
        <f>SUM(BC176:BC177)</f>
        <v>0</v>
      </c>
      <c r="BD178" s="279">
        <f>SUM(BD176:BD177)</f>
        <v>0</v>
      </c>
      <c r="BE178" s="279">
        <f>SUM(BE176:BE177)</f>
        <v>0</v>
      </c>
    </row>
    <row r="179" spans="1:80">
      <c r="A179" s="241" t="s">
        <v>96</v>
      </c>
      <c r="B179" s="242" t="s">
        <v>631</v>
      </c>
      <c r="C179" s="243" t="s">
        <v>632</v>
      </c>
      <c r="D179" s="244"/>
      <c r="E179" s="245"/>
      <c r="F179" s="245"/>
      <c r="G179" s="246"/>
      <c r="H179" s="247"/>
      <c r="I179" s="248"/>
      <c r="J179" s="249"/>
      <c r="K179" s="250"/>
      <c r="O179" s="251">
        <v>1</v>
      </c>
    </row>
    <row r="180" spans="1:80">
      <c r="A180" s="252">
        <v>53</v>
      </c>
      <c r="B180" s="253" t="s">
        <v>1624</v>
      </c>
      <c r="C180" s="254" t="s">
        <v>1625</v>
      </c>
      <c r="D180" s="255" t="s">
        <v>110</v>
      </c>
      <c r="E180" s="256">
        <v>1.5</v>
      </c>
      <c r="F180" s="256"/>
      <c r="G180" s="257">
        <f>E180*F180</f>
        <v>0</v>
      </c>
      <c r="H180" s="258">
        <v>3.8999999999999999E-4</v>
      </c>
      <c r="I180" s="259">
        <f>E180*H180</f>
        <v>5.8500000000000002E-4</v>
      </c>
      <c r="J180" s="258">
        <v>0</v>
      </c>
      <c r="K180" s="259">
        <f>E180*J180</f>
        <v>0</v>
      </c>
      <c r="O180" s="251">
        <v>2</v>
      </c>
      <c r="AA180" s="226">
        <v>1</v>
      </c>
      <c r="AB180" s="226">
        <v>7</v>
      </c>
      <c r="AC180" s="226">
        <v>7</v>
      </c>
      <c r="AZ180" s="226">
        <v>2</v>
      </c>
      <c r="BA180" s="226">
        <f>IF(AZ180=1,G180,0)</f>
        <v>0</v>
      </c>
      <c r="BB180" s="226">
        <f>IF(AZ180=2,G180,0)</f>
        <v>0</v>
      </c>
      <c r="BC180" s="226">
        <f>IF(AZ180=3,G180,0)</f>
        <v>0</v>
      </c>
      <c r="BD180" s="226">
        <f>IF(AZ180=4,G180,0)</f>
        <v>0</v>
      </c>
      <c r="BE180" s="226">
        <f>IF(AZ180=5,G180,0)</f>
        <v>0</v>
      </c>
      <c r="CA180" s="251">
        <v>1</v>
      </c>
      <c r="CB180" s="251">
        <v>7</v>
      </c>
    </row>
    <row r="181" spans="1:80">
      <c r="A181" s="260"/>
      <c r="B181" s="264"/>
      <c r="C181" s="322" t="s">
        <v>1524</v>
      </c>
      <c r="D181" s="323"/>
      <c r="E181" s="265">
        <v>1.5</v>
      </c>
      <c r="F181" s="266"/>
      <c r="G181" s="267"/>
      <c r="H181" s="268"/>
      <c r="I181" s="262"/>
      <c r="J181" s="269"/>
      <c r="K181" s="262"/>
      <c r="M181" s="263" t="s">
        <v>1524</v>
      </c>
      <c r="O181" s="251"/>
    </row>
    <row r="182" spans="1:80">
      <c r="A182" s="252">
        <v>54</v>
      </c>
      <c r="B182" s="253" t="s">
        <v>1626</v>
      </c>
      <c r="C182" s="254" t="s">
        <v>1627</v>
      </c>
      <c r="D182" s="255" t="s">
        <v>646</v>
      </c>
      <c r="E182" s="256">
        <v>0.52500000000000002</v>
      </c>
      <c r="F182" s="256"/>
      <c r="G182" s="257">
        <f>E182*F182</f>
        <v>0</v>
      </c>
      <c r="H182" s="258">
        <v>1E-3</v>
      </c>
      <c r="I182" s="259">
        <f>E182*H182</f>
        <v>5.2500000000000008E-4</v>
      </c>
      <c r="J182" s="258"/>
      <c r="K182" s="259">
        <f>E182*J182</f>
        <v>0</v>
      </c>
      <c r="O182" s="251">
        <v>2</v>
      </c>
      <c r="AA182" s="226">
        <v>3</v>
      </c>
      <c r="AB182" s="226">
        <v>7</v>
      </c>
      <c r="AC182" s="226">
        <v>24551502</v>
      </c>
      <c r="AZ182" s="226">
        <v>2</v>
      </c>
      <c r="BA182" s="226">
        <f>IF(AZ182=1,G182,0)</f>
        <v>0</v>
      </c>
      <c r="BB182" s="226">
        <f>IF(AZ182=2,G182,0)</f>
        <v>0</v>
      </c>
      <c r="BC182" s="226">
        <f>IF(AZ182=3,G182,0)</f>
        <v>0</v>
      </c>
      <c r="BD182" s="226">
        <f>IF(AZ182=4,G182,0)</f>
        <v>0</v>
      </c>
      <c r="BE182" s="226">
        <f>IF(AZ182=5,G182,0)</f>
        <v>0</v>
      </c>
      <c r="CA182" s="251">
        <v>3</v>
      </c>
      <c r="CB182" s="251">
        <v>7</v>
      </c>
    </row>
    <row r="183" spans="1:80">
      <c r="A183" s="260"/>
      <c r="B183" s="264"/>
      <c r="C183" s="322" t="s">
        <v>1628</v>
      </c>
      <c r="D183" s="323"/>
      <c r="E183" s="265">
        <v>0.52500000000000002</v>
      </c>
      <c r="F183" s="266"/>
      <c r="G183" s="267"/>
      <c r="H183" s="268"/>
      <c r="I183" s="262"/>
      <c r="J183" s="269"/>
      <c r="K183" s="262"/>
      <c r="M183" s="263" t="s">
        <v>1628</v>
      </c>
      <c r="O183" s="251"/>
    </row>
    <row r="184" spans="1:80">
      <c r="A184" s="252">
        <v>55</v>
      </c>
      <c r="B184" s="253" t="s">
        <v>1629</v>
      </c>
      <c r="C184" s="254" t="s">
        <v>1630</v>
      </c>
      <c r="D184" s="255" t="s">
        <v>110</v>
      </c>
      <c r="E184" s="256">
        <v>3</v>
      </c>
      <c r="F184" s="256"/>
      <c r="G184" s="257">
        <f>E184*F184</f>
        <v>0</v>
      </c>
      <c r="H184" s="258">
        <v>3.15E-3</v>
      </c>
      <c r="I184" s="259">
        <f>E184*H184</f>
        <v>9.4500000000000001E-3</v>
      </c>
      <c r="J184" s="258">
        <v>0</v>
      </c>
      <c r="K184" s="259">
        <f>E184*J184</f>
        <v>0</v>
      </c>
      <c r="O184" s="251">
        <v>2</v>
      </c>
      <c r="AA184" s="226">
        <v>1</v>
      </c>
      <c r="AB184" s="226">
        <v>7</v>
      </c>
      <c r="AC184" s="226">
        <v>7</v>
      </c>
      <c r="AZ184" s="226">
        <v>2</v>
      </c>
      <c r="BA184" s="226">
        <f>IF(AZ184=1,G184,0)</f>
        <v>0</v>
      </c>
      <c r="BB184" s="226">
        <f>IF(AZ184=2,G184,0)</f>
        <v>0</v>
      </c>
      <c r="BC184" s="226">
        <f>IF(AZ184=3,G184,0)</f>
        <v>0</v>
      </c>
      <c r="BD184" s="226">
        <f>IF(AZ184=4,G184,0)</f>
        <v>0</v>
      </c>
      <c r="BE184" s="226">
        <f>IF(AZ184=5,G184,0)</f>
        <v>0</v>
      </c>
      <c r="CA184" s="251">
        <v>1</v>
      </c>
      <c r="CB184" s="251">
        <v>7</v>
      </c>
    </row>
    <row r="185" spans="1:80">
      <c r="A185" s="260"/>
      <c r="B185" s="264"/>
      <c r="C185" s="322" t="s">
        <v>1631</v>
      </c>
      <c r="D185" s="323"/>
      <c r="E185" s="265">
        <v>3</v>
      </c>
      <c r="F185" s="266"/>
      <c r="G185" s="267"/>
      <c r="H185" s="268"/>
      <c r="I185" s="262"/>
      <c r="J185" s="269"/>
      <c r="K185" s="262"/>
      <c r="M185" s="263" t="s">
        <v>1631</v>
      </c>
      <c r="O185" s="251"/>
    </row>
    <row r="186" spans="1:80" ht="22.5">
      <c r="A186" s="252">
        <v>56</v>
      </c>
      <c r="B186" s="253" t="s">
        <v>1632</v>
      </c>
      <c r="C186" s="254" t="s">
        <v>1633</v>
      </c>
      <c r="D186" s="255" t="s">
        <v>646</v>
      </c>
      <c r="E186" s="256">
        <v>1.8</v>
      </c>
      <c r="F186" s="256"/>
      <c r="G186" s="257">
        <f>E186*F186</f>
        <v>0</v>
      </c>
      <c r="H186" s="258">
        <v>1E-3</v>
      </c>
      <c r="I186" s="259">
        <f>E186*H186</f>
        <v>1.8000000000000002E-3</v>
      </c>
      <c r="J186" s="258"/>
      <c r="K186" s="259">
        <f>E186*J186</f>
        <v>0</v>
      </c>
      <c r="O186" s="251">
        <v>2</v>
      </c>
      <c r="AA186" s="226">
        <v>3</v>
      </c>
      <c r="AB186" s="226">
        <v>7</v>
      </c>
      <c r="AC186" s="226">
        <v>24551522</v>
      </c>
      <c r="AZ186" s="226">
        <v>2</v>
      </c>
      <c r="BA186" s="226">
        <f>IF(AZ186=1,G186,0)</f>
        <v>0</v>
      </c>
      <c r="BB186" s="226">
        <f>IF(AZ186=2,G186,0)</f>
        <v>0</v>
      </c>
      <c r="BC186" s="226">
        <f>IF(AZ186=3,G186,0)</f>
        <v>0</v>
      </c>
      <c r="BD186" s="226">
        <f>IF(AZ186=4,G186,0)</f>
        <v>0</v>
      </c>
      <c r="BE186" s="226">
        <f>IF(AZ186=5,G186,0)</f>
        <v>0</v>
      </c>
      <c r="CA186" s="251">
        <v>3</v>
      </c>
      <c r="CB186" s="251">
        <v>7</v>
      </c>
    </row>
    <row r="187" spans="1:80">
      <c r="A187" s="260"/>
      <c r="B187" s="264"/>
      <c r="C187" s="322" t="s">
        <v>1634</v>
      </c>
      <c r="D187" s="323"/>
      <c r="E187" s="265">
        <v>1.8</v>
      </c>
      <c r="F187" s="266"/>
      <c r="G187" s="267"/>
      <c r="H187" s="268"/>
      <c r="I187" s="262"/>
      <c r="J187" s="269"/>
      <c r="K187" s="262"/>
      <c r="M187" s="263" t="s">
        <v>1634</v>
      </c>
      <c r="O187" s="251"/>
    </row>
    <row r="188" spans="1:80">
      <c r="A188" s="252">
        <v>57</v>
      </c>
      <c r="B188" s="253" t="s">
        <v>1429</v>
      </c>
      <c r="C188" s="254" t="s">
        <v>1430</v>
      </c>
      <c r="D188" s="255" t="s">
        <v>12</v>
      </c>
      <c r="E188" s="256">
        <f>SUM(G179:G187)/100</f>
        <v>0</v>
      </c>
      <c r="F188" s="256"/>
      <c r="G188" s="257">
        <f>E188*F188</f>
        <v>0</v>
      </c>
      <c r="H188" s="258">
        <v>0</v>
      </c>
      <c r="I188" s="259">
        <f>E188*H188</f>
        <v>0</v>
      </c>
      <c r="J188" s="258"/>
      <c r="K188" s="259">
        <f>E188*J188</f>
        <v>0</v>
      </c>
      <c r="O188" s="251">
        <v>2</v>
      </c>
      <c r="AA188" s="226">
        <v>7</v>
      </c>
      <c r="AB188" s="226">
        <v>1002</v>
      </c>
      <c r="AC188" s="226">
        <v>5</v>
      </c>
      <c r="AZ188" s="226">
        <v>2</v>
      </c>
      <c r="BA188" s="226">
        <f>IF(AZ188=1,G188,0)</f>
        <v>0</v>
      </c>
      <c r="BB188" s="226">
        <f>IF(AZ188=2,G188,0)</f>
        <v>0</v>
      </c>
      <c r="BC188" s="226">
        <f>IF(AZ188=3,G188,0)</f>
        <v>0</v>
      </c>
      <c r="BD188" s="226">
        <f>IF(AZ188=4,G188,0)</f>
        <v>0</v>
      </c>
      <c r="BE188" s="226">
        <f>IF(AZ188=5,G188,0)</f>
        <v>0</v>
      </c>
      <c r="CA188" s="251">
        <v>7</v>
      </c>
      <c r="CB188" s="251">
        <v>1002</v>
      </c>
    </row>
    <row r="189" spans="1:80">
      <c r="A189" s="270"/>
      <c r="B189" s="271" t="s">
        <v>100</v>
      </c>
      <c r="C189" s="272" t="s">
        <v>633</v>
      </c>
      <c r="D189" s="273"/>
      <c r="E189" s="274"/>
      <c r="F189" s="275"/>
      <c r="G189" s="276">
        <f>SUM(G179:G188)</f>
        <v>0</v>
      </c>
      <c r="H189" s="277"/>
      <c r="I189" s="278">
        <f>SUM(I179:I188)</f>
        <v>1.2359999999999999E-2</v>
      </c>
      <c r="J189" s="277"/>
      <c r="K189" s="278">
        <f>SUM(K179:K188)</f>
        <v>0</v>
      </c>
      <c r="O189" s="251">
        <v>4</v>
      </c>
      <c r="BA189" s="279">
        <f>SUM(BA179:BA188)</f>
        <v>0</v>
      </c>
      <c r="BB189" s="279">
        <f>SUM(BB179:BB188)</f>
        <v>0</v>
      </c>
      <c r="BC189" s="279">
        <f>SUM(BC179:BC188)</f>
        <v>0</v>
      </c>
      <c r="BD189" s="279">
        <f>SUM(BD179:BD188)</f>
        <v>0</v>
      </c>
      <c r="BE189" s="279">
        <f>SUM(BE179:BE188)</f>
        <v>0</v>
      </c>
    </row>
    <row r="190" spans="1:80">
      <c r="A190" s="241" t="s">
        <v>96</v>
      </c>
      <c r="B190" s="242" t="s">
        <v>1224</v>
      </c>
      <c r="C190" s="243" t="s">
        <v>1225</v>
      </c>
      <c r="D190" s="244"/>
      <c r="E190" s="245"/>
      <c r="F190" s="245"/>
      <c r="G190" s="246"/>
      <c r="H190" s="247"/>
      <c r="I190" s="248"/>
      <c r="J190" s="249"/>
      <c r="K190" s="250"/>
      <c r="O190" s="251">
        <v>1</v>
      </c>
    </row>
    <row r="191" spans="1:80">
      <c r="A191" s="252">
        <v>58</v>
      </c>
      <c r="B191" s="253" t="s">
        <v>1235</v>
      </c>
      <c r="C191" s="254" t="s">
        <v>1236</v>
      </c>
      <c r="D191" s="255" t="s">
        <v>312</v>
      </c>
      <c r="E191" s="256">
        <v>16.079999999999998</v>
      </c>
      <c r="F191" s="256"/>
      <c r="G191" s="257">
        <f>E191*F191</f>
        <v>0</v>
      </c>
      <c r="H191" s="258">
        <v>3.8000000000000002E-4</v>
      </c>
      <c r="I191" s="259">
        <f>E191*H191</f>
        <v>6.1103999999999993E-3</v>
      </c>
      <c r="J191" s="258">
        <v>0</v>
      </c>
      <c r="K191" s="259">
        <f>E191*J191</f>
        <v>0</v>
      </c>
      <c r="O191" s="251">
        <v>2</v>
      </c>
      <c r="AA191" s="226">
        <v>1</v>
      </c>
      <c r="AB191" s="226">
        <v>7</v>
      </c>
      <c r="AC191" s="226">
        <v>7</v>
      </c>
      <c r="AZ191" s="226">
        <v>2</v>
      </c>
      <c r="BA191" s="226">
        <f>IF(AZ191=1,G191,0)</f>
        <v>0</v>
      </c>
      <c r="BB191" s="226">
        <f>IF(AZ191=2,G191,0)</f>
        <v>0</v>
      </c>
      <c r="BC191" s="226">
        <f>IF(AZ191=3,G191,0)</f>
        <v>0</v>
      </c>
      <c r="BD191" s="226">
        <f>IF(AZ191=4,G191,0)</f>
        <v>0</v>
      </c>
      <c r="BE191" s="226">
        <f>IF(AZ191=5,G191,0)</f>
        <v>0</v>
      </c>
      <c r="CA191" s="251">
        <v>1</v>
      </c>
      <c r="CB191" s="251">
        <v>7</v>
      </c>
    </row>
    <row r="192" spans="1:80">
      <c r="A192" s="260"/>
      <c r="B192" s="264"/>
      <c r="C192" s="322" t="s">
        <v>1635</v>
      </c>
      <c r="D192" s="323"/>
      <c r="E192" s="265">
        <v>16.079999999999998</v>
      </c>
      <c r="F192" s="266"/>
      <c r="G192" s="267"/>
      <c r="H192" s="268"/>
      <c r="I192" s="262"/>
      <c r="J192" s="269"/>
      <c r="K192" s="262"/>
      <c r="M192" s="263" t="s">
        <v>1635</v>
      </c>
      <c r="O192" s="251"/>
    </row>
    <row r="193" spans="1:80">
      <c r="A193" s="252">
        <v>59</v>
      </c>
      <c r="B193" s="253" t="s">
        <v>1636</v>
      </c>
      <c r="C193" s="254" t="s">
        <v>1637</v>
      </c>
      <c r="D193" s="255" t="s">
        <v>110</v>
      </c>
      <c r="E193" s="256">
        <v>9.7504000000000008</v>
      </c>
      <c r="F193" s="256"/>
      <c r="G193" s="257">
        <f>E193*F193</f>
        <v>0</v>
      </c>
      <c r="H193" s="258">
        <v>0</v>
      </c>
      <c r="I193" s="259">
        <f>E193*H193</f>
        <v>0</v>
      </c>
      <c r="J193" s="258">
        <v>0</v>
      </c>
      <c r="K193" s="259">
        <f>E193*J193</f>
        <v>0</v>
      </c>
      <c r="O193" s="251">
        <v>2</v>
      </c>
      <c r="AA193" s="226">
        <v>1</v>
      </c>
      <c r="AB193" s="226">
        <v>7</v>
      </c>
      <c r="AC193" s="226">
        <v>7</v>
      </c>
      <c r="AZ193" s="226">
        <v>2</v>
      </c>
      <c r="BA193" s="226">
        <f>IF(AZ193=1,G193,0)</f>
        <v>0</v>
      </c>
      <c r="BB193" s="226">
        <f>IF(AZ193=2,G193,0)</f>
        <v>0</v>
      </c>
      <c r="BC193" s="226">
        <f>IF(AZ193=3,G193,0)</f>
        <v>0</v>
      </c>
      <c r="BD193" s="226">
        <f>IF(AZ193=4,G193,0)</f>
        <v>0</v>
      </c>
      <c r="BE193" s="226">
        <f>IF(AZ193=5,G193,0)</f>
        <v>0</v>
      </c>
      <c r="CA193" s="251">
        <v>1</v>
      </c>
      <c r="CB193" s="251">
        <v>7</v>
      </c>
    </row>
    <row r="194" spans="1:80">
      <c r="A194" s="260"/>
      <c r="B194" s="264"/>
      <c r="C194" s="322" t="s">
        <v>1618</v>
      </c>
      <c r="D194" s="323"/>
      <c r="E194" s="265">
        <v>4.2240000000000002</v>
      </c>
      <c r="F194" s="266"/>
      <c r="G194" s="267"/>
      <c r="H194" s="268"/>
      <c r="I194" s="262"/>
      <c r="J194" s="269"/>
      <c r="K194" s="262"/>
      <c r="M194" s="263" t="s">
        <v>1618</v>
      </c>
      <c r="O194" s="251"/>
    </row>
    <row r="195" spans="1:80">
      <c r="A195" s="260"/>
      <c r="B195" s="264"/>
      <c r="C195" s="322" t="s">
        <v>1604</v>
      </c>
      <c r="D195" s="323"/>
      <c r="E195" s="265">
        <v>5.5263999999999998</v>
      </c>
      <c r="F195" s="266"/>
      <c r="G195" s="267"/>
      <c r="H195" s="268"/>
      <c r="I195" s="262"/>
      <c r="J195" s="269"/>
      <c r="K195" s="262"/>
      <c r="M195" s="263" t="s">
        <v>1604</v>
      </c>
      <c r="O195" s="251"/>
    </row>
    <row r="196" spans="1:80" ht="22.5">
      <c r="A196" s="252">
        <v>60</v>
      </c>
      <c r="B196" s="253" t="s">
        <v>1238</v>
      </c>
      <c r="C196" s="254" t="s">
        <v>1239</v>
      </c>
      <c r="D196" s="255" t="s">
        <v>312</v>
      </c>
      <c r="E196" s="256">
        <v>8.0399999999999991</v>
      </c>
      <c r="F196" s="256"/>
      <c r="G196" s="257">
        <f>E196*F196</f>
        <v>0</v>
      </c>
      <c r="H196" s="258">
        <v>0</v>
      </c>
      <c r="I196" s="259">
        <f>E196*H196</f>
        <v>0</v>
      </c>
      <c r="J196" s="258"/>
      <c r="K196" s="259">
        <f>E196*J196</f>
        <v>0</v>
      </c>
      <c r="O196" s="251">
        <v>2</v>
      </c>
      <c r="AA196" s="226">
        <v>3</v>
      </c>
      <c r="AB196" s="226">
        <v>7</v>
      </c>
      <c r="AC196" s="226">
        <v>283552716</v>
      </c>
      <c r="AZ196" s="226">
        <v>2</v>
      </c>
      <c r="BA196" s="226">
        <f>IF(AZ196=1,G196,0)</f>
        <v>0</v>
      </c>
      <c r="BB196" s="226">
        <f>IF(AZ196=2,G196,0)</f>
        <v>0</v>
      </c>
      <c r="BC196" s="226">
        <f>IF(AZ196=3,G196,0)</f>
        <v>0</v>
      </c>
      <c r="BD196" s="226">
        <f>IF(AZ196=4,G196,0)</f>
        <v>0</v>
      </c>
      <c r="BE196" s="226">
        <f>IF(AZ196=5,G196,0)</f>
        <v>0</v>
      </c>
      <c r="CA196" s="251">
        <v>3</v>
      </c>
      <c r="CB196" s="251">
        <v>7</v>
      </c>
    </row>
    <row r="197" spans="1:80">
      <c r="A197" s="260"/>
      <c r="B197" s="261"/>
      <c r="C197" s="319" t="s">
        <v>336</v>
      </c>
      <c r="D197" s="320"/>
      <c r="E197" s="320"/>
      <c r="F197" s="320"/>
      <c r="G197" s="321"/>
      <c r="I197" s="262"/>
      <c r="K197" s="262"/>
      <c r="L197" s="263" t="s">
        <v>336</v>
      </c>
      <c r="O197" s="251">
        <v>3</v>
      </c>
    </row>
    <row r="198" spans="1:80">
      <c r="A198" s="260"/>
      <c r="B198" s="264"/>
      <c r="C198" s="322" t="s">
        <v>1603</v>
      </c>
      <c r="D198" s="323"/>
      <c r="E198" s="265">
        <v>8.0399999999999991</v>
      </c>
      <c r="F198" s="266"/>
      <c r="G198" s="267"/>
      <c r="H198" s="268"/>
      <c r="I198" s="262"/>
      <c r="J198" s="269"/>
      <c r="K198" s="262"/>
      <c r="M198" s="263" t="s">
        <v>1603</v>
      </c>
      <c r="O198" s="251"/>
    </row>
    <row r="199" spans="1:80" ht="22.5">
      <c r="A199" s="252">
        <v>61</v>
      </c>
      <c r="B199" s="253" t="s">
        <v>1241</v>
      </c>
      <c r="C199" s="254" t="s">
        <v>1242</v>
      </c>
      <c r="D199" s="255" t="s">
        <v>312</v>
      </c>
      <c r="E199" s="256">
        <v>8.0399999999999991</v>
      </c>
      <c r="F199" s="256"/>
      <c r="G199" s="257">
        <f>E199*F199</f>
        <v>0</v>
      </c>
      <c r="H199" s="258">
        <v>0</v>
      </c>
      <c r="I199" s="259">
        <f>E199*H199</f>
        <v>0</v>
      </c>
      <c r="J199" s="258"/>
      <c r="K199" s="259">
        <f>E199*J199</f>
        <v>0</v>
      </c>
      <c r="O199" s="251">
        <v>2</v>
      </c>
      <c r="AA199" s="226">
        <v>3</v>
      </c>
      <c r="AB199" s="226">
        <v>7</v>
      </c>
      <c r="AC199" s="226">
        <v>28355276</v>
      </c>
      <c r="AZ199" s="226">
        <v>2</v>
      </c>
      <c r="BA199" s="226">
        <f>IF(AZ199=1,G199,0)</f>
        <v>0</v>
      </c>
      <c r="BB199" s="226">
        <f>IF(AZ199=2,G199,0)</f>
        <v>0</v>
      </c>
      <c r="BC199" s="226">
        <f>IF(AZ199=3,G199,0)</f>
        <v>0</v>
      </c>
      <c r="BD199" s="226">
        <f>IF(AZ199=4,G199,0)</f>
        <v>0</v>
      </c>
      <c r="BE199" s="226">
        <f>IF(AZ199=5,G199,0)</f>
        <v>0</v>
      </c>
      <c r="CA199" s="251">
        <v>3</v>
      </c>
      <c r="CB199" s="251">
        <v>7</v>
      </c>
    </row>
    <row r="200" spans="1:80">
      <c r="A200" s="260"/>
      <c r="B200" s="261"/>
      <c r="C200" s="319" t="s">
        <v>336</v>
      </c>
      <c r="D200" s="320"/>
      <c r="E200" s="320"/>
      <c r="F200" s="320"/>
      <c r="G200" s="321"/>
      <c r="I200" s="262"/>
      <c r="K200" s="262"/>
      <c r="L200" s="263" t="s">
        <v>336</v>
      </c>
      <c r="O200" s="251">
        <v>3</v>
      </c>
    </row>
    <row r="201" spans="1:80">
      <c r="A201" s="260"/>
      <c r="B201" s="264"/>
      <c r="C201" s="322" t="s">
        <v>1603</v>
      </c>
      <c r="D201" s="323"/>
      <c r="E201" s="265">
        <v>8.0399999999999991</v>
      </c>
      <c r="F201" s="266"/>
      <c r="G201" s="267"/>
      <c r="H201" s="268"/>
      <c r="I201" s="262"/>
      <c r="J201" s="269"/>
      <c r="K201" s="262"/>
      <c r="M201" s="263" t="s">
        <v>1603</v>
      </c>
      <c r="O201" s="251"/>
    </row>
    <row r="202" spans="1:80">
      <c r="A202" s="252">
        <v>62</v>
      </c>
      <c r="B202" s="253" t="s">
        <v>1638</v>
      </c>
      <c r="C202" s="254" t="s">
        <v>1639</v>
      </c>
      <c r="D202" s="255" t="s">
        <v>110</v>
      </c>
      <c r="E202" s="256">
        <v>4.2240000000000002</v>
      </c>
      <c r="F202" s="256"/>
      <c r="G202" s="257">
        <f>E202*F202</f>
        <v>0</v>
      </c>
      <c r="H202" s="258">
        <v>0.04</v>
      </c>
      <c r="I202" s="259">
        <f>E202*H202</f>
        <v>0.16896</v>
      </c>
      <c r="J202" s="258"/>
      <c r="K202" s="259">
        <f>E202*J202</f>
        <v>0</v>
      </c>
      <c r="O202" s="251">
        <v>2</v>
      </c>
      <c r="AA202" s="226">
        <v>3</v>
      </c>
      <c r="AB202" s="226">
        <v>7</v>
      </c>
      <c r="AC202" s="226" t="s">
        <v>1638</v>
      </c>
      <c r="AZ202" s="226">
        <v>2</v>
      </c>
      <c r="BA202" s="226">
        <f>IF(AZ202=1,G202,0)</f>
        <v>0</v>
      </c>
      <c r="BB202" s="226">
        <f>IF(AZ202=2,G202,0)</f>
        <v>0</v>
      </c>
      <c r="BC202" s="226">
        <f>IF(AZ202=3,G202,0)</f>
        <v>0</v>
      </c>
      <c r="BD202" s="226">
        <f>IF(AZ202=4,G202,0)</f>
        <v>0</v>
      </c>
      <c r="BE202" s="226">
        <f>IF(AZ202=5,G202,0)</f>
        <v>0</v>
      </c>
      <c r="CA202" s="251">
        <v>3</v>
      </c>
      <c r="CB202" s="251">
        <v>7</v>
      </c>
    </row>
    <row r="203" spans="1:80">
      <c r="A203" s="260"/>
      <c r="B203" s="261"/>
      <c r="C203" s="319" t="s">
        <v>1245</v>
      </c>
      <c r="D203" s="320"/>
      <c r="E203" s="320"/>
      <c r="F203" s="320"/>
      <c r="G203" s="321"/>
      <c r="I203" s="262"/>
      <c r="K203" s="262"/>
      <c r="L203" s="263" t="s">
        <v>1245</v>
      </c>
      <c r="O203" s="251">
        <v>3</v>
      </c>
    </row>
    <row r="204" spans="1:80">
      <c r="A204" s="260"/>
      <c r="B204" s="264"/>
      <c r="C204" s="322" t="s">
        <v>1618</v>
      </c>
      <c r="D204" s="323"/>
      <c r="E204" s="265">
        <v>4.2240000000000002</v>
      </c>
      <c r="F204" s="266"/>
      <c r="G204" s="267"/>
      <c r="H204" s="268"/>
      <c r="I204" s="262"/>
      <c r="J204" s="269"/>
      <c r="K204" s="262"/>
      <c r="M204" s="263" t="s">
        <v>1618</v>
      </c>
      <c r="O204" s="251"/>
    </row>
    <row r="205" spans="1:80">
      <c r="A205" s="252">
        <v>63</v>
      </c>
      <c r="B205" s="253" t="s">
        <v>1243</v>
      </c>
      <c r="C205" s="254" t="s">
        <v>1640</v>
      </c>
      <c r="D205" s="255" t="s">
        <v>110</v>
      </c>
      <c r="E205" s="256">
        <v>5.5263999999999998</v>
      </c>
      <c r="F205" s="256"/>
      <c r="G205" s="257">
        <f>E205*F205</f>
        <v>0</v>
      </c>
      <c r="H205" s="258">
        <v>0.04</v>
      </c>
      <c r="I205" s="259">
        <f>E205*H205</f>
        <v>0.221056</v>
      </c>
      <c r="J205" s="258"/>
      <c r="K205" s="259">
        <f>E205*J205</f>
        <v>0</v>
      </c>
      <c r="O205" s="251">
        <v>2</v>
      </c>
      <c r="AA205" s="226">
        <v>3</v>
      </c>
      <c r="AB205" s="226">
        <v>7</v>
      </c>
      <c r="AC205" s="226" t="s">
        <v>1243</v>
      </c>
      <c r="AZ205" s="226">
        <v>2</v>
      </c>
      <c r="BA205" s="226">
        <f>IF(AZ205=1,G205,0)</f>
        <v>0</v>
      </c>
      <c r="BB205" s="226">
        <f>IF(AZ205=2,G205,0)</f>
        <v>0</v>
      </c>
      <c r="BC205" s="226">
        <f>IF(AZ205=3,G205,0)</f>
        <v>0</v>
      </c>
      <c r="BD205" s="226">
        <f>IF(AZ205=4,G205,0)</f>
        <v>0</v>
      </c>
      <c r="BE205" s="226">
        <f>IF(AZ205=5,G205,0)</f>
        <v>0</v>
      </c>
      <c r="CA205" s="251">
        <v>3</v>
      </c>
      <c r="CB205" s="251">
        <v>7</v>
      </c>
    </row>
    <row r="206" spans="1:80">
      <c r="A206" s="260"/>
      <c r="B206" s="261"/>
      <c r="C206" s="319" t="s">
        <v>1245</v>
      </c>
      <c r="D206" s="320"/>
      <c r="E206" s="320"/>
      <c r="F206" s="320"/>
      <c r="G206" s="321"/>
      <c r="I206" s="262"/>
      <c r="K206" s="262"/>
      <c r="L206" s="263" t="s">
        <v>1245</v>
      </c>
      <c r="O206" s="251">
        <v>3</v>
      </c>
    </row>
    <row r="207" spans="1:80">
      <c r="A207" s="260"/>
      <c r="B207" s="264"/>
      <c r="C207" s="322" t="s">
        <v>1604</v>
      </c>
      <c r="D207" s="323"/>
      <c r="E207" s="265">
        <v>5.5263999999999998</v>
      </c>
      <c r="F207" s="266"/>
      <c r="G207" s="267"/>
      <c r="H207" s="268"/>
      <c r="I207" s="262"/>
      <c r="J207" s="269"/>
      <c r="K207" s="262"/>
      <c r="M207" s="263" t="s">
        <v>1604</v>
      </c>
      <c r="O207" s="251"/>
    </row>
    <row r="208" spans="1:80">
      <c r="A208" s="252">
        <v>64</v>
      </c>
      <c r="B208" s="253" t="s">
        <v>1247</v>
      </c>
      <c r="C208" s="254" t="s">
        <v>1248</v>
      </c>
      <c r="D208" s="255" t="s">
        <v>12</v>
      </c>
      <c r="E208" s="256">
        <f>SUM(G190:G207)/100</f>
        <v>0</v>
      </c>
      <c r="F208" s="256"/>
      <c r="G208" s="257">
        <f>E208*F208</f>
        <v>0</v>
      </c>
      <c r="H208" s="258">
        <v>0</v>
      </c>
      <c r="I208" s="259">
        <f>E208*H208</f>
        <v>0</v>
      </c>
      <c r="J208" s="258"/>
      <c r="K208" s="259">
        <f>E208*J208</f>
        <v>0</v>
      </c>
      <c r="O208" s="251">
        <v>2</v>
      </c>
      <c r="AA208" s="226">
        <v>7</v>
      </c>
      <c r="AB208" s="226">
        <v>1002</v>
      </c>
      <c r="AC208" s="226">
        <v>5</v>
      </c>
      <c r="AZ208" s="226">
        <v>2</v>
      </c>
      <c r="BA208" s="226">
        <f>IF(AZ208=1,G208,0)</f>
        <v>0</v>
      </c>
      <c r="BB208" s="226">
        <f>IF(AZ208=2,G208,0)</f>
        <v>0</v>
      </c>
      <c r="BC208" s="226">
        <f>IF(AZ208=3,G208,0)</f>
        <v>0</v>
      </c>
      <c r="BD208" s="226">
        <f>IF(AZ208=4,G208,0)</f>
        <v>0</v>
      </c>
      <c r="BE208" s="226">
        <f>IF(AZ208=5,G208,0)</f>
        <v>0</v>
      </c>
      <c r="CA208" s="251">
        <v>7</v>
      </c>
      <c r="CB208" s="251">
        <v>1002</v>
      </c>
    </row>
    <row r="209" spans="1:80">
      <c r="A209" s="270"/>
      <c r="B209" s="271" t="s">
        <v>100</v>
      </c>
      <c r="C209" s="272" t="s">
        <v>1226</v>
      </c>
      <c r="D209" s="273"/>
      <c r="E209" s="274"/>
      <c r="F209" s="275"/>
      <c r="G209" s="276">
        <f>SUM(G190:G208)</f>
        <v>0</v>
      </c>
      <c r="H209" s="277"/>
      <c r="I209" s="278">
        <f>SUM(I190:I208)</f>
        <v>0.39612639999999999</v>
      </c>
      <c r="J209" s="277"/>
      <c r="K209" s="278">
        <f>SUM(K190:K208)</f>
        <v>0</v>
      </c>
      <c r="O209" s="251">
        <v>4</v>
      </c>
      <c r="BA209" s="279">
        <f>SUM(BA190:BA208)</f>
        <v>0</v>
      </c>
      <c r="BB209" s="279">
        <f>SUM(BB190:BB208)</f>
        <v>0</v>
      </c>
      <c r="BC209" s="279">
        <f>SUM(BC190:BC208)</f>
        <v>0</v>
      </c>
      <c r="BD209" s="279">
        <f>SUM(BD190:BD208)</f>
        <v>0</v>
      </c>
      <c r="BE209" s="279">
        <f>SUM(BE190:BE208)</f>
        <v>0</v>
      </c>
    </row>
    <row r="210" spans="1:80">
      <c r="A210" s="241" t="s">
        <v>96</v>
      </c>
      <c r="B210" s="242" t="s">
        <v>839</v>
      </c>
      <c r="C210" s="243" t="s">
        <v>840</v>
      </c>
      <c r="D210" s="244"/>
      <c r="E210" s="245"/>
      <c r="F210" s="245"/>
      <c r="G210" s="246"/>
      <c r="H210" s="247"/>
      <c r="I210" s="248"/>
      <c r="J210" s="249"/>
      <c r="K210" s="250"/>
      <c r="O210" s="251">
        <v>1</v>
      </c>
    </row>
    <row r="211" spans="1:80" ht="22.5">
      <c r="A211" s="252">
        <v>65</v>
      </c>
      <c r="B211" s="253" t="s">
        <v>1641</v>
      </c>
      <c r="C211" s="254" t="s">
        <v>1642</v>
      </c>
      <c r="D211" s="255" t="s">
        <v>110</v>
      </c>
      <c r="E211" s="256">
        <v>1.5</v>
      </c>
      <c r="F211" s="256"/>
      <c r="G211" s="257">
        <f>E211*F211</f>
        <v>0</v>
      </c>
      <c r="H211" s="258">
        <v>0</v>
      </c>
      <c r="I211" s="259">
        <f>E211*H211</f>
        <v>0</v>
      </c>
      <c r="J211" s="258">
        <v>0</v>
      </c>
      <c r="K211" s="259">
        <f>E211*J211</f>
        <v>0</v>
      </c>
      <c r="O211" s="251">
        <v>2</v>
      </c>
      <c r="AA211" s="226">
        <v>1</v>
      </c>
      <c r="AB211" s="226">
        <v>7</v>
      </c>
      <c r="AC211" s="226">
        <v>7</v>
      </c>
      <c r="AZ211" s="226">
        <v>2</v>
      </c>
      <c r="BA211" s="226">
        <f>IF(AZ211=1,G211,0)</f>
        <v>0</v>
      </c>
      <c r="BB211" s="226">
        <f>IF(AZ211=2,G211,0)</f>
        <v>0</v>
      </c>
      <c r="BC211" s="226">
        <f>IF(AZ211=3,G211,0)</f>
        <v>0</v>
      </c>
      <c r="BD211" s="226">
        <f>IF(AZ211=4,G211,0)</f>
        <v>0</v>
      </c>
      <c r="BE211" s="226">
        <f>IF(AZ211=5,G211,0)</f>
        <v>0</v>
      </c>
      <c r="CA211" s="251">
        <v>1</v>
      </c>
      <c r="CB211" s="251">
        <v>7</v>
      </c>
    </row>
    <row r="212" spans="1:80">
      <c r="A212" s="260"/>
      <c r="B212" s="264"/>
      <c r="C212" s="322" t="s">
        <v>1524</v>
      </c>
      <c r="D212" s="323"/>
      <c r="E212" s="265">
        <v>1.5</v>
      </c>
      <c r="F212" s="266"/>
      <c r="G212" s="267"/>
      <c r="H212" s="268"/>
      <c r="I212" s="262"/>
      <c r="J212" s="269"/>
      <c r="K212" s="262"/>
      <c r="M212" s="263" t="s">
        <v>1524</v>
      </c>
      <c r="O212" s="251"/>
    </row>
    <row r="213" spans="1:80" ht="22.5">
      <c r="A213" s="252">
        <v>66</v>
      </c>
      <c r="B213" s="253" t="s">
        <v>1643</v>
      </c>
      <c r="C213" s="254" t="s">
        <v>1644</v>
      </c>
      <c r="D213" s="255" t="s">
        <v>312</v>
      </c>
      <c r="E213" s="256">
        <v>5</v>
      </c>
      <c r="F213" s="256"/>
      <c r="G213" s="257">
        <f>E213*F213</f>
        <v>0</v>
      </c>
      <c r="H213" s="258">
        <v>0</v>
      </c>
      <c r="I213" s="259">
        <f>E213*H213</f>
        <v>0</v>
      </c>
      <c r="J213" s="258">
        <v>0</v>
      </c>
      <c r="K213" s="259">
        <f>E213*J213</f>
        <v>0</v>
      </c>
      <c r="O213" s="251">
        <v>2</v>
      </c>
      <c r="AA213" s="226">
        <v>1</v>
      </c>
      <c r="AB213" s="226">
        <v>7</v>
      </c>
      <c r="AC213" s="226">
        <v>7</v>
      </c>
      <c r="AZ213" s="226">
        <v>2</v>
      </c>
      <c r="BA213" s="226">
        <f>IF(AZ213=1,G213,0)</f>
        <v>0</v>
      </c>
      <c r="BB213" s="226">
        <f>IF(AZ213=2,G213,0)</f>
        <v>0</v>
      </c>
      <c r="BC213" s="226">
        <f>IF(AZ213=3,G213,0)</f>
        <v>0</v>
      </c>
      <c r="BD213" s="226">
        <f>IF(AZ213=4,G213,0)</f>
        <v>0</v>
      </c>
      <c r="BE213" s="226">
        <f>IF(AZ213=5,G213,0)</f>
        <v>0</v>
      </c>
      <c r="CA213" s="251">
        <v>1</v>
      </c>
      <c r="CB213" s="251">
        <v>7</v>
      </c>
    </row>
    <row r="214" spans="1:80">
      <c r="A214" s="260"/>
      <c r="B214" s="264"/>
      <c r="C214" s="322" t="s">
        <v>1645</v>
      </c>
      <c r="D214" s="323"/>
      <c r="E214" s="265">
        <v>5</v>
      </c>
      <c r="F214" s="266"/>
      <c r="G214" s="267"/>
      <c r="H214" s="268"/>
      <c r="I214" s="262"/>
      <c r="J214" s="269"/>
      <c r="K214" s="262"/>
      <c r="M214" s="263" t="s">
        <v>1645</v>
      </c>
      <c r="O214" s="251"/>
    </row>
    <row r="215" spans="1:80">
      <c r="A215" s="252">
        <v>67</v>
      </c>
      <c r="B215" s="253" t="s">
        <v>1459</v>
      </c>
      <c r="C215" s="254" t="s">
        <v>1460</v>
      </c>
      <c r="D215" s="255" t="s">
        <v>646</v>
      </c>
      <c r="E215" s="256">
        <v>72</v>
      </c>
      <c r="F215" s="256"/>
      <c r="G215" s="257">
        <f>E215*F215</f>
        <v>0</v>
      </c>
      <c r="H215" s="258">
        <v>6.0000000000000002E-5</v>
      </c>
      <c r="I215" s="259">
        <f>E215*H215</f>
        <v>4.3200000000000001E-3</v>
      </c>
      <c r="J215" s="258">
        <v>-1E-3</v>
      </c>
      <c r="K215" s="259">
        <f>E215*J215</f>
        <v>-7.2000000000000008E-2</v>
      </c>
      <c r="O215" s="251">
        <v>2</v>
      </c>
      <c r="AA215" s="226">
        <v>1</v>
      </c>
      <c r="AB215" s="226">
        <v>0</v>
      </c>
      <c r="AC215" s="226">
        <v>0</v>
      </c>
      <c r="AZ215" s="226">
        <v>2</v>
      </c>
      <c r="BA215" s="226">
        <f>IF(AZ215=1,G215,0)</f>
        <v>0</v>
      </c>
      <c r="BB215" s="226">
        <f>IF(AZ215=2,G215,0)</f>
        <v>0</v>
      </c>
      <c r="BC215" s="226">
        <f>IF(AZ215=3,G215,0)</f>
        <v>0</v>
      </c>
      <c r="BD215" s="226">
        <f>IF(AZ215=4,G215,0)</f>
        <v>0</v>
      </c>
      <c r="BE215" s="226">
        <f>IF(AZ215=5,G215,0)</f>
        <v>0</v>
      </c>
      <c r="CA215" s="251">
        <v>1</v>
      </c>
      <c r="CB215" s="251">
        <v>0</v>
      </c>
    </row>
    <row r="216" spans="1:80">
      <c r="A216" s="260"/>
      <c r="B216" s="264"/>
      <c r="C216" s="322" t="s">
        <v>1646</v>
      </c>
      <c r="D216" s="323"/>
      <c r="E216" s="265">
        <v>45</v>
      </c>
      <c r="F216" s="266"/>
      <c r="G216" s="267"/>
      <c r="H216" s="268"/>
      <c r="I216" s="262"/>
      <c r="J216" s="269"/>
      <c r="K216" s="262"/>
      <c r="M216" s="263" t="s">
        <v>1646</v>
      </c>
      <c r="O216" s="251"/>
    </row>
    <row r="217" spans="1:80">
      <c r="A217" s="260"/>
      <c r="B217" s="264"/>
      <c r="C217" s="322" t="s">
        <v>1647</v>
      </c>
      <c r="D217" s="323"/>
      <c r="E217" s="265">
        <v>27</v>
      </c>
      <c r="F217" s="266"/>
      <c r="G217" s="267"/>
      <c r="H217" s="268"/>
      <c r="I217" s="262"/>
      <c r="J217" s="269"/>
      <c r="K217" s="262"/>
      <c r="M217" s="263" t="s">
        <v>1647</v>
      </c>
      <c r="O217" s="251"/>
    </row>
    <row r="218" spans="1:80">
      <c r="A218" s="252">
        <v>68</v>
      </c>
      <c r="B218" s="253" t="s">
        <v>1648</v>
      </c>
      <c r="C218" s="254" t="s">
        <v>1649</v>
      </c>
      <c r="D218" s="255" t="s">
        <v>110</v>
      </c>
      <c r="E218" s="256">
        <v>1.5</v>
      </c>
      <c r="F218" s="256"/>
      <c r="G218" s="257">
        <f>E218*F218</f>
        <v>0</v>
      </c>
      <c r="H218" s="258">
        <v>1.7999999999999999E-2</v>
      </c>
      <c r="I218" s="259">
        <f>E218*H218</f>
        <v>2.6999999999999996E-2</v>
      </c>
      <c r="J218" s="258"/>
      <c r="K218" s="259">
        <f>E218*J218</f>
        <v>0</v>
      </c>
      <c r="O218" s="251">
        <v>2</v>
      </c>
      <c r="AA218" s="226">
        <v>3</v>
      </c>
      <c r="AB218" s="226">
        <v>7</v>
      </c>
      <c r="AC218" s="226" t="s">
        <v>1648</v>
      </c>
      <c r="AZ218" s="226">
        <v>2</v>
      </c>
      <c r="BA218" s="226">
        <f>IF(AZ218=1,G218,0)</f>
        <v>0</v>
      </c>
      <c r="BB218" s="226">
        <f>IF(AZ218=2,G218,0)</f>
        <v>0</v>
      </c>
      <c r="BC218" s="226">
        <f>IF(AZ218=3,G218,0)</f>
        <v>0</v>
      </c>
      <c r="BD218" s="226">
        <f>IF(AZ218=4,G218,0)</f>
        <v>0</v>
      </c>
      <c r="BE218" s="226">
        <f>IF(AZ218=5,G218,0)</f>
        <v>0</v>
      </c>
      <c r="CA218" s="251">
        <v>3</v>
      </c>
      <c r="CB218" s="251">
        <v>7</v>
      </c>
    </row>
    <row r="219" spans="1:80">
      <c r="A219" s="260"/>
      <c r="B219" s="264"/>
      <c r="C219" s="322" t="s">
        <v>1524</v>
      </c>
      <c r="D219" s="323"/>
      <c r="E219" s="265">
        <v>1.5</v>
      </c>
      <c r="F219" s="266"/>
      <c r="G219" s="267"/>
      <c r="H219" s="268"/>
      <c r="I219" s="262"/>
      <c r="J219" s="269"/>
      <c r="K219" s="262"/>
      <c r="M219" s="263" t="s">
        <v>1524</v>
      </c>
      <c r="O219" s="251"/>
    </row>
    <row r="220" spans="1:80">
      <c r="A220" s="252">
        <v>69</v>
      </c>
      <c r="B220" s="253" t="s">
        <v>1650</v>
      </c>
      <c r="C220" s="254" t="s">
        <v>1651</v>
      </c>
      <c r="D220" s="255" t="s">
        <v>312</v>
      </c>
      <c r="E220" s="256">
        <v>36.28</v>
      </c>
      <c r="F220" s="256"/>
      <c r="G220" s="257">
        <f>E220*F220</f>
        <v>0</v>
      </c>
      <c r="H220" s="258">
        <v>6.0000000000000002E-5</v>
      </c>
      <c r="I220" s="259">
        <f>E220*H220</f>
        <v>2.1768E-3</v>
      </c>
      <c r="J220" s="258">
        <v>0</v>
      </c>
      <c r="K220" s="259">
        <f>E220*J220</f>
        <v>0</v>
      </c>
      <c r="O220" s="251">
        <v>2</v>
      </c>
      <c r="AA220" s="226">
        <v>1</v>
      </c>
      <c r="AB220" s="226">
        <v>7</v>
      </c>
      <c r="AC220" s="226">
        <v>7</v>
      </c>
      <c r="AZ220" s="226">
        <v>2</v>
      </c>
      <c r="BA220" s="226">
        <f>IF(AZ220=1,G220,0)</f>
        <v>0</v>
      </c>
      <c r="BB220" s="226">
        <f>IF(AZ220=2,G220,0)</f>
        <v>0</v>
      </c>
      <c r="BC220" s="226">
        <f>IF(AZ220=3,G220,0)</f>
        <v>0</v>
      </c>
      <c r="BD220" s="226">
        <f>IF(AZ220=4,G220,0)</f>
        <v>0</v>
      </c>
      <c r="BE220" s="226">
        <f>IF(AZ220=5,G220,0)</f>
        <v>0</v>
      </c>
      <c r="CA220" s="251">
        <v>1</v>
      </c>
      <c r="CB220" s="251">
        <v>7</v>
      </c>
    </row>
    <row r="221" spans="1:80">
      <c r="A221" s="260"/>
      <c r="B221" s="264"/>
      <c r="C221" s="322" t="s">
        <v>1652</v>
      </c>
      <c r="D221" s="323"/>
      <c r="E221" s="265">
        <v>36.28</v>
      </c>
      <c r="F221" s="266"/>
      <c r="G221" s="267"/>
      <c r="H221" s="268"/>
      <c r="I221" s="262"/>
      <c r="J221" s="269"/>
      <c r="K221" s="262"/>
      <c r="M221" s="263" t="s">
        <v>1652</v>
      </c>
      <c r="O221" s="251"/>
    </row>
    <row r="222" spans="1:80">
      <c r="A222" s="252">
        <v>70</v>
      </c>
      <c r="B222" s="253" t="s">
        <v>1653</v>
      </c>
      <c r="C222" s="254" t="s">
        <v>1763</v>
      </c>
      <c r="D222" s="255" t="s">
        <v>312</v>
      </c>
      <c r="E222" s="256">
        <v>36.28</v>
      </c>
      <c r="F222" s="256"/>
      <c r="G222" s="257">
        <f>E222*F222</f>
        <v>0</v>
      </c>
      <c r="H222" s="258">
        <v>2E-3</v>
      </c>
      <c r="I222" s="259">
        <f>E222*H222</f>
        <v>7.2559999999999999E-2</v>
      </c>
      <c r="J222" s="258"/>
      <c r="K222" s="259">
        <f>E222*J222</f>
        <v>0</v>
      </c>
      <c r="O222" s="251">
        <v>2</v>
      </c>
      <c r="AA222" s="226">
        <v>3</v>
      </c>
      <c r="AB222" s="226">
        <v>7</v>
      </c>
      <c r="AC222" s="226">
        <v>12730111</v>
      </c>
      <c r="AZ222" s="226">
        <v>2</v>
      </c>
      <c r="BA222" s="226">
        <f>IF(AZ222=1,G222,0)</f>
        <v>0</v>
      </c>
      <c r="BB222" s="226">
        <f>IF(AZ222=2,G222,0)</f>
        <v>0</v>
      </c>
      <c r="BC222" s="226">
        <f>IF(AZ222=3,G222,0)</f>
        <v>0</v>
      </c>
      <c r="BD222" s="226">
        <f>IF(AZ222=4,G222,0)</f>
        <v>0</v>
      </c>
      <c r="BE222" s="226">
        <f>IF(AZ222=5,G222,0)</f>
        <v>0</v>
      </c>
      <c r="CA222" s="251">
        <v>3</v>
      </c>
      <c r="CB222" s="251">
        <v>7</v>
      </c>
    </row>
    <row r="223" spans="1:80">
      <c r="A223" s="260"/>
      <c r="B223" s="261"/>
      <c r="C223" s="319" t="s">
        <v>336</v>
      </c>
      <c r="D223" s="320"/>
      <c r="E223" s="320"/>
      <c r="F223" s="320"/>
      <c r="G223" s="321"/>
      <c r="I223" s="262"/>
      <c r="K223" s="262"/>
      <c r="L223" s="263" t="s">
        <v>336</v>
      </c>
      <c r="O223" s="251">
        <v>3</v>
      </c>
    </row>
    <row r="224" spans="1:80">
      <c r="A224" s="260"/>
      <c r="B224" s="264"/>
      <c r="C224" s="322" t="s">
        <v>1652</v>
      </c>
      <c r="D224" s="323"/>
      <c r="E224" s="265">
        <v>36.28</v>
      </c>
      <c r="F224" s="266"/>
      <c r="G224" s="267"/>
      <c r="H224" s="268"/>
      <c r="I224" s="262"/>
      <c r="J224" s="269"/>
      <c r="K224" s="262"/>
      <c r="M224" s="263" t="s">
        <v>1652</v>
      </c>
      <c r="O224" s="251"/>
    </row>
    <row r="225" spans="1:80">
      <c r="A225" s="252">
        <v>71</v>
      </c>
      <c r="B225" s="253" t="s">
        <v>1253</v>
      </c>
      <c r="C225" s="254" t="s">
        <v>1254</v>
      </c>
      <c r="D225" s="255" t="s">
        <v>12</v>
      </c>
      <c r="E225" s="256">
        <f>SUM(G210:G224)/100</f>
        <v>0</v>
      </c>
      <c r="F225" s="256"/>
      <c r="G225" s="257">
        <f>E225*F225</f>
        <v>0</v>
      </c>
      <c r="H225" s="258">
        <v>0</v>
      </c>
      <c r="I225" s="259">
        <f>E225*H225</f>
        <v>0</v>
      </c>
      <c r="J225" s="258"/>
      <c r="K225" s="259">
        <f>E225*J225</f>
        <v>0</v>
      </c>
      <c r="O225" s="251">
        <v>2</v>
      </c>
      <c r="AA225" s="226">
        <v>7</v>
      </c>
      <c r="AB225" s="226">
        <v>1002</v>
      </c>
      <c r="AC225" s="226">
        <v>5</v>
      </c>
      <c r="AZ225" s="226">
        <v>2</v>
      </c>
      <c r="BA225" s="226">
        <f>IF(AZ225=1,G225,0)</f>
        <v>0</v>
      </c>
      <c r="BB225" s="226">
        <f>IF(AZ225=2,G225,0)</f>
        <v>0</v>
      </c>
      <c r="BC225" s="226">
        <f>IF(AZ225=3,G225,0)</f>
        <v>0</v>
      </c>
      <c r="BD225" s="226">
        <f>IF(AZ225=4,G225,0)</f>
        <v>0</v>
      </c>
      <c r="BE225" s="226">
        <f>IF(AZ225=5,G225,0)</f>
        <v>0</v>
      </c>
      <c r="CA225" s="251">
        <v>7</v>
      </c>
      <c r="CB225" s="251">
        <v>1002</v>
      </c>
    </row>
    <row r="226" spans="1:80">
      <c r="A226" s="270"/>
      <c r="B226" s="271" t="s">
        <v>100</v>
      </c>
      <c r="C226" s="272" t="s">
        <v>841</v>
      </c>
      <c r="D226" s="273"/>
      <c r="E226" s="274"/>
      <c r="F226" s="275"/>
      <c r="G226" s="276">
        <f>SUM(G210:G225)</f>
        <v>0</v>
      </c>
      <c r="H226" s="277"/>
      <c r="I226" s="278">
        <f>SUM(I210:I225)</f>
        <v>0.10605679999999999</v>
      </c>
      <c r="J226" s="277"/>
      <c r="K226" s="278">
        <f>SUM(K210:K225)</f>
        <v>-7.2000000000000008E-2</v>
      </c>
      <c r="O226" s="251">
        <v>4</v>
      </c>
      <c r="BA226" s="279">
        <f>SUM(BA210:BA225)</f>
        <v>0</v>
      </c>
      <c r="BB226" s="279">
        <f>SUM(BB210:BB225)</f>
        <v>0</v>
      </c>
      <c r="BC226" s="279">
        <f>SUM(BC210:BC225)</f>
        <v>0</v>
      </c>
      <c r="BD226" s="279">
        <f>SUM(BD210:BD225)</f>
        <v>0</v>
      </c>
      <c r="BE226" s="279">
        <f>SUM(BE210:BE225)</f>
        <v>0</v>
      </c>
    </row>
    <row r="227" spans="1:80">
      <c r="A227" s="241" t="s">
        <v>96</v>
      </c>
      <c r="B227" s="242" t="s">
        <v>938</v>
      </c>
      <c r="C227" s="243" t="s">
        <v>939</v>
      </c>
      <c r="D227" s="244"/>
      <c r="E227" s="245"/>
      <c r="F227" s="245"/>
      <c r="G227" s="246"/>
      <c r="H227" s="247"/>
      <c r="I227" s="248"/>
      <c r="J227" s="249"/>
      <c r="K227" s="250"/>
      <c r="O227" s="251">
        <v>1</v>
      </c>
    </row>
    <row r="228" spans="1:80">
      <c r="A228" s="252">
        <v>72</v>
      </c>
      <c r="B228" s="253" t="s">
        <v>1654</v>
      </c>
      <c r="C228" s="254" t="s">
        <v>1655</v>
      </c>
      <c r="D228" s="255" t="s">
        <v>140</v>
      </c>
      <c r="E228" s="256">
        <v>1.1598752000000001</v>
      </c>
      <c r="F228" s="256"/>
      <c r="G228" s="257">
        <f>E228*F228</f>
        <v>0</v>
      </c>
      <c r="H228" s="258">
        <v>0</v>
      </c>
      <c r="I228" s="259">
        <f>E228*H228</f>
        <v>0</v>
      </c>
      <c r="J228" s="258"/>
      <c r="K228" s="259">
        <f>E228*J228</f>
        <v>0</v>
      </c>
      <c r="O228" s="251">
        <v>2</v>
      </c>
      <c r="AA228" s="226">
        <v>8</v>
      </c>
      <c r="AB228" s="226">
        <v>0</v>
      </c>
      <c r="AC228" s="226">
        <v>3</v>
      </c>
      <c r="AZ228" s="226">
        <v>1</v>
      </c>
      <c r="BA228" s="226">
        <f>IF(AZ228=1,G228,0)</f>
        <v>0</v>
      </c>
      <c r="BB228" s="226">
        <f>IF(AZ228=2,G228,0)</f>
        <v>0</v>
      </c>
      <c r="BC228" s="226">
        <f>IF(AZ228=3,G228,0)</f>
        <v>0</v>
      </c>
      <c r="BD228" s="226">
        <f>IF(AZ228=4,G228,0)</f>
        <v>0</v>
      </c>
      <c r="BE228" s="226">
        <f>IF(AZ228=5,G228,0)</f>
        <v>0</v>
      </c>
      <c r="CA228" s="251">
        <v>8</v>
      </c>
      <c r="CB228" s="251">
        <v>0</v>
      </c>
    </row>
    <row r="229" spans="1:80">
      <c r="A229" s="252">
        <v>73</v>
      </c>
      <c r="B229" s="253" t="s">
        <v>949</v>
      </c>
      <c r="C229" s="254" t="s">
        <v>950</v>
      </c>
      <c r="D229" s="255" t="s">
        <v>140</v>
      </c>
      <c r="E229" s="256">
        <v>1.1598752000000001</v>
      </c>
      <c r="F229" s="256"/>
      <c r="G229" s="257">
        <f>E229*F229</f>
        <v>0</v>
      </c>
      <c r="H229" s="258">
        <v>0</v>
      </c>
      <c r="I229" s="259">
        <f>E229*H229</f>
        <v>0</v>
      </c>
      <c r="J229" s="258"/>
      <c r="K229" s="259">
        <f>E229*J229</f>
        <v>0</v>
      </c>
      <c r="O229" s="251">
        <v>2</v>
      </c>
      <c r="AA229" s="226">
        <v>8</v>
      </c>
      <c r="AB229" s="226">
        <v>1</v>
      </c>
      <c r="AC229" s="226">
        <v>3</v>
      </c>
      <c r="AZ229" s="226">
        <v>1</v>
      </c>
      <c r="BA229" s="226">
        <f>IF(AZ229=1,G229,0)</f>
        <v>0</v>
      </c>
      <c r="BB229" s="226">
        <f>IF(AZ229=2,G229,0)</f>
        <v>0</v>
      </c>
      <c r="BC229" s="226">
        <f>IF(AZ229=3,G229,0)</f>
        <v>0</v>
      </c>
      <c r="BD229" s="226">
        <f>IF(AZ229=4,G229,0)</f>
        <v>0</v>
      </c>
      <c r="BE229" s="226">
        <f>IF(AZ229=5,G229,0)</f>
        <v>0</v>
      </c>
      <c r="CA229" s="251">
        <v>8</v>
      </c>
      <c r="CB229" s="251">
        <v>1</v>
      </c>
    </row>
    <row r="230" spans="1:80">
      <c r="A230" s="252">
        <v>74</v>
      </c>
      <c r="B230" s="253" t="s">
        <v>951</v>
      </c>
      <c r="C230" s="254" t="s">
        <v>952</v>
      </c>
      <c r="D230" s="255" t="s">
        <v>140</v>
      </c>
      <c r="E230" s="256">
        <v>6.9592511999999997</v>
      </c>
      <c r="F230" s="256"/>
      <c r="G230" s="257">
        <f>E230*F230</f>
        <v>0</v>
      </c>
      <c r="H230" s="258">
        <v>0</v>
      </c>
      <c r="I230" s="259">
        <f>E230*H230</f>
        <v>0</v>
      </c>
      <c r="J230" s="258"/>
      <c r="K230" s="259">
        <f>E230*J230</f>
        <v>0</v>
      </c>
      <c r="O230" s="251">
        <v>2</v>
      </c>
      <c r="AA230" s="226">
        <v>8</v>
      </c>
      <c r="AB230" s="226">
        <v>0</v>
      </c>
      <c r="AC230" s="226">
        <v>3</v>
      </c>
      <c r="AZ230" s="226">
        <v>1</v>
      </c>
      <c r="BA230" s="226">
        <f>IF(AZ230=1,G230,0)</f>
        <v>0</v>
      </c>
      <c r="BB230" s="226">
        <f>IF(AZ230=2,G230,0)</f>
        <v>0</v>
      </c>
      <c r="BC230" s="226">
        <f>IF(AZ230=3,G230,0)</f>
        <v>0</v>
      </c>
      <c r="BD230" s="226">
        <f>IF(AZ230=4,G230,0)</f>
        <v>0</v>
      </c>
      <c r="BE230" s="226">
        <f>IF(AZ230=5,G230,0)</f>
        <v>0</v>
      </c>
      <c r="CA230" s="251">
        <v>8</v>
      </c>
      <c r="CB230" s="251">
        <v>0</v>
      </c>
    </row>
    <row r="231" spans="1:80">
      <c r="A231" s="252">
        <v>75</v>
      </c>
      <c r="B231" s="253" t="s">
        <v>953</v>
      </c>
      <c r="C231" s="254" t="s">
        <v>954</v>
      </c>
      <c r="D231" s="255" t="s">
        <v>140</v>
      </c>
      <c r="E231" s="256">
        <v>1.1598752000000001</v>
      </c>
      <c r="F231" s="256"/>
      <c r="G231" s="257">
        <f>E231*F231</f>
        <v>0</v>
      </c>
      <c r="H231" s="258">
        <v>0</v>
      </c>
      <c r="I231" s="259">
        <f>E231*H231</f>
        <v>0</v>
      </c>
      <c r="J231" s="258"/>
      <c r="K231" s="259">
        <f>E231*J231</f>
        <v>0</v>
      </c>
      <c r="O231" s="251">
        <v>2</v>
      </c>
      <c r="AA231" s="226">
        <v>8</v>
      </c>
      <c r="AB231" s="226">
        <v>0</v>
      </c>
      <c r="AC231" s="226">
        <v>3</v>
      </c>
      <c r="AZ231" s="226">
        <v>1</v>
      </c>
      <c r="BA231" s="226">
        <f>IF(AZ231=1,G231,0)</f>
        <v>0</v>
      </c>
      <c r="BB231" s="226">
        <f>IF(AZ231=2,G231,0)</f>
        <v>0</v>
      </c>
      <c r="BC231" s="226">
        <f>IF(AZ231=3,G231,0)</f>
        <v>0</v>
      </c>
      <c r="BD231" s="226">
        <f>IF(AZ231=4,G231,0)</f>
        <v>0</v>
      </c>
      <c r="BE231" s="226">
        <f>IF(AZ231=5,G231,0)</f>
        <v>0</v>
      </c>
      <c r="CA231" s="251">
        <v>8</v>
      </c>
      <c r="CB231" s="251">
        <v>0</v>
      </c>
    </row>
    <row r="232" spans="1:80">
      <c r="A232" s="252">
        <v>76</v>
      </c>
      <c r="B232" s="253" t="s">
        <v>955</v>
      </c>
      <c r="C232" s="254" t="s">
        <v>956</v>
      </c>
      <c r="D232" s="255" t="s">
        <v>140</v>
      </c>
      <c r="E232" s="256">
        <v>1.1598752000000001</v>
      </c>
      <c r="F232" s="256"/>
      <c r="G232" s="257">
        <f>E232*F232</f>
        <v>0</v>
      </c>
      <c r="H232" s="258">
        <v>0</v>
      </c>
      <c r="I232" s="259">
        <f>E232*H232</f>
        <v>0</v>
      </c>
      <c r="J232" s="258"/>
      <c r="K232" s="259">
        <f>E232*J232</f>
        <v>0</v>
      </c>
      <c r="O232" s="251">
        <v>2</v>
      </c>
      <c r="AA232" s="226">
        <v>8</v>
      </c>
      <c r="AB232" s="226">
        <v>0</v>
      </c>
      <c r="AC232" s="226">
        <v>3</v>
      </c>
      <c r="AZ232" s="226">
        <v>1</v>
      </c>
      <c r="BA232" s="226">
        <f>IF(AZ232=1,G232,0)</f>
        <v>0</v>
      </c>
      <c r="BB232" s="226">
        <f>IF(AZ232=2,G232,0)</f>
        <v>0</v>
      </c>
      <c r="BC232" s="226">
        <f>IF(AZ232=3,G232,0)</f>
        <v>0</v>
      </c>
      <c r="BD232" s="226">
        <f>IF(AZ232=4,G232,0)</f>
        <v>0</v>
      </c>
      <c r="BE232" s="226">
        <f>IF(AZ232=5,G232,0)</f>
        <v>0</v>
      </c>
      <c r="CA232" s="251">
        <v>8</v>
      </c>
      <c r="CB232" s="251">
        <v>0</v>
      </c>
    </row>
    <row r="233" spans="1:80">
      <c r="A233" s="270"/>
      <c r="B233" s="271" t="s">
        <v>100</v>
      </c>
      <c r="C233" s="272" t="s">
        <v>940</v>
      </c>
      <c r="D233" s="273"/>
      <c r="E233" s="274"/>
      <c r="F233" s="275"/>
      <c r="G233" s="276">
        <f>SUM(G227:G232)</f>
        <v>0</v>
      </c>
      <c r="H233" s="277"/>
      <c r="I233" s="278">
        <f>SUM(I227:I232)</f>
        <v>0</v>
      </c>
      <c r="J233" s="277"/>
      <c r="K233" s="278">
        <f>SUM(K227:K232)</f>
        <v>0</v>
      </c>
      <c r="O233" s="251">
        <v>4</v>
      </c>
      <c r="BA233" s="279">
        <f>SUM(BA227:BA232)</f>
        <v>0</v>
      </c>
      <c r="BB233" s="279">
        <f>SUM(BB227:BB232)</f>
        <v>0</v>
      </c>
      <c r="BC233" s="279">
        <f>SUM(BC227:BC232)</f>
        <v>0</v>
      </c>
      <c r="BD233" s="279">
        <f>SUM(BD227:BD232)</f>
        <v>0</v>
      </c>
      <c r="BE233" s="279">
        <f>SUM(BE227:BE232)</f>
        <v>0</v>
      </c>
    </row>
    <row r="234" spans="1:80">
      <c r="A234" s="241" t="s">
        <v>96</v>
      </c>
      <c r="B234" s="242" t="s">
        <v>1656</v>
      </c>
      <c r="C234" s="243" t="s">
        <v>1657</v>
      </c>
      <c r="D234" s="244"/>
      <c r="E234" s="245"/>
      <c r="F234" s="245"/>
      <c r="G234" s="246"/>
      <c r="H234" s="247"/>
      <c r="I234" s="248"/>
      <c r="J234" s="249"/>
      <c r="K234" s="250"/>
      <c r="O234" s="251">
        <v>1</v>
      </c>
    </row>
    <row r="235" spans="1:80" ht="22.5">
      <c r="A235" s="252">
        <v>77</v>
      </c>
      <c r="B235" s="253" t="s">
        <v>1659</v>
      </c>
      <c r="C235" s="254" t="s">
        <v>1660</v>
      </c>
      <c r="D235" s="255" t="s">
        <v>312</v>
      </c>
      <c r="E235" s="256">
        <v>4.8499999999999996</v>
      </c>
      <c r="F235" s="256"/>
      <c r="G235" s="257">
        <f>E235*F235</f>
        <v>0</v>
      </c>
      <c r="H235" s="258">
        <v>2.3E-3</v>
      </c>
      <c r="I235" s="259">
        <f>E235*H235</f>
        <v>1.1154999999999998E-2</v>
      </c>
      <c r="J235" s="258">
        <v>0</v>
      </c>
      <c r="K235" s="259">
        <f>E235*J235</f>
        <v>0</v>
      </c>
      <c r="O235" s="251">
        <v>2</v>
      </c>
      <c r="AA235" s="226">
        <v>1</v>
      </c>
      <c r="AB235" s="226">
        <v>0</v>
      </c>
      <c r="AC235" s="226">
        <v>0</v>
      </c>
      <c r="AZ235" s="226">
        <v>4</v>
      </c>
      <c r="BA235" s="226">
        <f>IF(AZ235=1,G235,0)</f>
        <v>0</v>
      </c>
      <c r="BB235" s="226">
        <f>IF(AZ235=2,G235,0)</f>
        <v>0</v>
      </c>
      <c r="BC235" s="226">
        <f>IF(AZ235=3,G235,0)</f>
        <v>0</v>
      </c>
      <c r="BD235" s="226">
        <f>IF(AZ235=4,G235,0)</f>
        <v>0</v>
      </c>
      <c r="BE235" s="226">
        <f>IF(AZ235=5,G235,0)</f>
        <v>0</v>
      </c>
      <c r="CA235" s="251">
        <v>1</v>
      </c>
      <c r="CB235" s="251">
        <v>0</v>
      </c>
    </row>
    <row r="236" spans="1:80">
      <c r="A236" s="260"/>
      <c r="B236" s="264"/>
      <c r="C236" s="322" t="s">
        <v>1551</v>
      </c>
      <c r="D236" s="323"/>
      <c r="E236" s="265">
        <v>4.8499999999999996</v>
      </c>
      <c r="F236" s="266"/>
      <c r="G236" s="267"/>
      <c r="H236" s="268"/>
      <c r="I236" s="262"/>
      <c r="J236" s="269"/>
      <c r="K236" s="262"/>
      <c r="M236" s="263" t="s">
        <v>1551</v>
      </c>
      <c r="O236" s="251"/>
    </row>
    <row r="237" spans="1:80">
      <c r="A237" s="270"/>
      <c r="B237" s="271" t="s">
        <v>100</v>
      </c>
      <c r="C237" s="272" t="s">
        <v>1658</v>
      </c>
      <c r="D237" s="273"/>
      <c r="E237" s="274"/>
      <c r="F237" s="275"/>
      <c r="G237" s="276">
        <f>SUM(G234:G236)</f>
        <v>0</v>
      </c>
      <c r="H237" s="277"/>
      <c r="I237" s="278">
        <f>SUM(I234:I236)</f>
        <v>1.1154999999999998E-2</v>
      </c>
      <c r="J237" s="277"/>
      <c r="K237" s="278">
        <f>SUM(K234:K236)</f>
        <v>0</v>
      </c>
      <c r="O237" s="251">
        <v>4</v>
      </c>
      <c r="BA237" s="279">
        <f>SUM(BA234:BA236)</f>
        <v>0</v>
      </c>
      <c r="BB237" s="279">
        <f>SUM(BB234:BB236)</f>
        <v>0</v>
      </c>
      <c r="BC237" s="279">
        <f>SUM(BC234:BC236)</f>
        <v>0</v>
      </c>
      <c r="BD237" s="279">
        <f>SUM(BD234:BD236)</f>
        <v>0</v>
      </c>
      <c r="BE237" s="279">
        <f>SUM(BE234:BE236)</f>
        <v>0</v>
      </c>
    </row>
    <row r="238" spans="1:80">
      <c r="E238" s="226"/>
    </row>
    <row r="239" spans="1:80">
      <c r="E239" s="226"/>
    </row>
    <row r="240" spans="1:80">
      <c r="E240" s="226"/>
    </row>
    <row r="241" spans="5:5">
      <c r="E241" s="226"/>
    </row>
    <row r="242" spans="5:5">
      <c r="E242" s="226"/>
    </row>
    <row r="243" spans="5:5">
      <c r="E243" s="226"/>
    </row>
    <row r="244" spans="5:5">
      <c r="E244" s="226"/>
    </row>
    <row r="245" spans="5:5">
      <c r="E245" s="226"/>
    </row>
    <row r="246" spans="5:5">
      <c r="E246" s="226"/>
    </row>
    <row r="247" spans="5:5">
      <c r="E247" s="226"/>
    </row>
    <row r="248" spans="5:5">
      <c r="E248" s="226"/>
    </row>
    <row r="249" spans="5:5">
      <c r="E249" s="226"/>
    </row>
    <row r="250" spans="5:5">
      <c r="E250" s="226"/>
    </row>
    <row r="251" spans="5:5">
      <c r="E251" s="226"/>
    </row>
    <row r="252" spans="5:5">
      <c r="E252" s="226"/>
    </row>
    <row r="253" spans="5:5">
      <c r="E253" s="226"/>
    </row>
    <row r="254" spans="5:5">
      <c r="E254" s="226"/>
    </row>
    <row r="255" spans="5:5">
      <c r="E255" s="226"/>
    </row>
    <row r="256" spans="5:5">
      <c r="E256" s="226"/>
    </row>
    <row r="257" spans="1:7">
      <c r="E257" s="226"/>
    </row>
    <row r="258" spans="1:7">
      <c r="E258" s="226"/>
    </row>
    <row r="259" spans="1:7">
      <c r="E259" s="226"/>
    </row>
    <row r="260" spans="1:7">
      <c r="E260" s="226"/>
    </row>
    <row r="261" spans="1:7">
      <c r="A261" s="269"/>
      <c r="B261" s="269"/>
      <c r="C261" s="269"/>
      <c r="D261" s="269"/>
      <c r="E261" s="269"/>
      <c r="F261" s="269"/>
      <c r="G261" s="269"/>
    </row>
    <row r="262" spans="1:7">
      <c r="A262" s="269"/>
      <c r="B262" s="269"/>
      <c r="C262" s="269"/>
      <c r="D262" s="269"/>
      <c r="E262" s="269"/>
      <c r="F262" s="269"/>
      <c r="G262" s="269"/>
    </row>
    <row r="263" spans="1:7">
      <c r="A263" s="269"/>
      <c r="B263" s="269"/>
      <c r="C263" s="269"/>
      <c r="D263" s="269"/>
      <c r="E263" s="269"/>
      <c r="F263" s="269"/>
      <c r="G263" s="269"/>
    </row>
    <row r="264" spans="1:7">
      <c r="A264" s="269"/>
      <c r="B264" s="269"/>
      <c r="C264" s="269"/>
      <c r="D264" s="269"/>
      <c r="E264" s="269"/>
      <c r="F264" s="269"/>
      <c r="G264" s="269"/>
    </row>
    <row r="265" spans="1:7">
      <c r="E265" s="226"/>
    </row>
    <row r="266" spans="1:7">
      <c r="E266" s="226"/>
    </row>
    <row r="267" spans="1:7">
      <c r="E267" s="226"/>
    </row>
    <row r="268" spans="1:7">
      <c r="E268" s="226"/>
    </row>
    <row r="269" spans="1:7">
      <c r="E269" s="226"/>
    </row>
    <row r="270" spans="1:7">
      <c r="E270" s="226"/>
    </row>
    <row r="271" spans="1:7">
      <c r="E271" s="226"/>
    </row>
    <row r="272" spans="1:7">
      <c r="E272" s="226"/>
    </row>
    <row r="273" spans="5:5">
      <c r="E273" s="226"/>
    </row>
    <row r="274" spans="5:5">
      <c r="E274" s="226"/>
    </row>
    <row r="275" spans="5:5">
      <c r="E275" s="226"/>
    </row>
    <row r="276" spans="5:5">
      <c r="E276" s="226"/>
    </row>
    <row r="277" spans="5:5">
      <c r="E277" s="226"/>
    </row>
    <row r="278" spans="5:5">
      <c r="E278" s="226"/>
    </row>
    <row r="279" spans="5:5">
      <c r="E279" s="226"/>
    </row>
    <row r="280" spans="5:5">
      <c r="E280" s="226"/>
    </row>
    <row r="281" spans="5:5">
      <c r="E281" s="226"/>
    </row>
    <row r="282" spans="5:5">
      <c r="E282" s="226"/>
    </row>
    <row r="283" spans="5:5">
      <c r="E283" s="226"/>
    </row>
    <row r="284" spans="5:5">
      <c r="E284" s="226"/>
    </row>
    <row r="285" spans="5:5">
      <c r="E285" s="226"/>
    </row>
    <row r="286" spans="5:5">
      <c r="E286" s="226"/>
    </row>
    <row r="287" spans="5:5">
      <c r="E287" s="226"/>
    </row>
    <row r="288" spans="5:5">
      <c r="E288" s="226"/>
    </row>
    <row r="289" spans="1:7">
      <c r="E289" s="226"/>
    </row>
    <row r="290" spans="1:7">
      <c r="E290" s="226"/>
    </row>
    <row r="291" spans="1:7">
      <c r="E291" s="226"/>
    </row>
    <row r="292" spans="1:7">
      <c r="E292" s="226"/>
    </row>
    <row r="293" spans="1:7">
      <c r="E293" s="226"/>
    </row>
    <row r="294" spans="1:7">
      <c r="E294" s="226"/>
    </row>
    <row r="295" spans="1:7">
      <c r="E295" s="226"/>
    </row>
    <row r="296" spans="1:7">
      <c r="A296" s="280"/>
      <c r="B296" s="280"/>
    </row>
    <row r="297" spans="1:7">
      <c r="A297" s="269"/>
      <c r="B297" s="269"/>
      <c r="C297" s="281"/>
      <c r="D297" s="281"/>
      <c r="E297" s="282"/>
      <c r="F297" s="281"/>
      <c r="G297" s="283"/>
    </row>
    <row r="298" spans="1:7">
      <c r="A298" s="284"/>
      <c r="B298" s="284"/>
      <c r="C298" s="269"/>
      <c r="D298" s="269"/>
      <c r="E298" s="285"/>
      <c r="F298" s="269"/>
      <c r="G298" s="269"/>
    </row>
    <row r="299" spans="1:7">
      <c r="A299" s="269"/>
      <c r="B299" s="269"/>
      <c r="C299" s="269"/>
      <c r="D299" s="269"/>
      <c r="E299" s="285"/>
      <c r="F299" s="269"/>
      <c r="G299" s="269"/>
    </row>
    <row r="300" spans="1:7">
      <c r="A300" s="269"/>
      <c r="B300" s="269"/>
      <c r="C300" s="269"/>
      <c r="D300" s="269"/>
      <c r="E300" s="285"/>
      <c r="F300" s="269"/>
      <c r="G300" s="269"/>
    </row>
    <row r="301" spans="1:7">
      <c r="A301" s="269"/>
      <c r="B301" s="269"/>
      <c r="C301" s="269"/>
      <c r="D301" s="269"/>
      <c r="E301" s="285"/>
      <c r="F301" s="269"/>
      <c r="G301" s="269"/>
    </row>
    <row r="302" spans="1:7">
      <c r="A302" s="269"/>
      <c r="B302" s="269"/>
      <c r="C302" s="269"/>
      <c r="D302" s="269"/>
      <c r="E302" s="285"/>
      <c r="F302" s="269"/>
      <c r="G302" s="269"/>
    </row>
    <row r="303" spans="1:7">
      <c r="A303" s="269"/>
      <c r="B303" s="269"/>
      <c r="C303" s="269"/>
      <c r="D303" s="269"/>
      <c r="E303" s="285"/>
      <c r="F303" s="269"/>
      <c r="G303" s="269"/>
    </row>
    <row r="304" spans="1:7">
      <c r="A304" s="269"/>
      <c r="B304" s="269"/>
      <c r="C304" s="269"/>
      <c r="D304" s="269"/>
      <c r="E304" s="285"/>
      <c r="F304" s="269"/>
      <c r="G304" s="269"/>
    </row>
    <row r="305" spans="1:7">
      <c r="A305" s="269"/>
      <c r="B305" s="269"/>
      <c r="C305" s="269"/>
      <c r="D305" s="269"/>
      <c r="E305" s="285"/>
      <c r="F305" s="269"/>
      <c r="G305" s="269"/>
    </row>
    <row r="306" spans="1:7">
      <c r="A306" s="269"/>
      <c r="B306" s="269"/>
      <c r="C306" s="269"/>
      <c r="D306" s="269"/>
      <c r="E306" s="285"/>
      <c r="F306" s="269"/>
      <c r="G306" s="269"/>
    </row>
    <row r="307" spans="1:7">
      <c r="A307" s="269"/>
      <c r="B307" s="269"/>
      <c r="C307" s="269"/>
      <c r="D307" s="269"/>
      <c r="E307" s="285"/>
      <c r="F307" s="269"/>
      <c r="G307" s="269"/>
    </row>
    <row r="308" spans="1:7">
      <c r="A308" s="269"/>
      <c r="B308" s="269"/>
      <c r="C308" s="269"/>
      <c r="D308" s="269"/>
      <c r="E308" s="285"/>
      <c r="F308" s="269"/>
      <c r="G308" s="269"/>
    </row>
    <row r="309" spans="1:7">
      <c r="A309" s="269"/>
      <c r="B309" s="269"/>
      <c r="C309" s="269"/>
      <c r="D309" s="269"/>
      <c r="E309" s="285"/>
      <c r="F309" s="269"/>
      <c r="G309" s="269"/>
    </row>
    <row r="310" spans="1:7">
      <c r="A310" s="269"/>
      <c r="B310" s="269"/>
      <c r="C310" s="269"/>
      <c r="D310" s="269"/>
      <c r="E310" s="285"/>
      <c r="F310" s="269"/>
      <c r="G310" s="269"/>
    </row>
  </sheetData>
  <mergeCells count="130">
    <mergeCell ref="C16:D16"/>
    <mergeCell ref="C18:D18"/>
    <mergeCell ref="C19:D19"/>
    <mergeCell ref="C20:D20"/>
    <mergeCell ref="C21:D21"/>
    <mergeCell ref="C22:D22"/>
    <mergeCell ref="A1:G1"/>
    <mergeCell ref="A3:B3"/>
    <mergeCell ref="A4:B4"/>
    <mergeCell ref="E4:G4"/>
    <mergeCell ref="C9:D9"/>
    <mergeCell ref="C10:D10"/>
    <mergeCell ref="C12:D12"/>
    <mergeCell ref="C14:D14"/>
    <mergeCell ref="C30:D30"/>
    <mergeCell ref="C32:D32"/>
    <mergeCell ref="C34:D34"/>
    <mergeCell ref="C36:D36"/>
    <mergeCell ref="C38:D38"/>
    <mergeCell ref="C40:D40"/>
    <mergeCell ref="C23:D23"/>
    <mergeCell ref="C25:D25"/>
    <mergeCell ref="C26:D26"/>
    <mergeCell ref="C27:D27"/>
    <mergeCell ref="C28:D28"/>
    <mergeCell ref="C29:D29"/>
    <mergeCell ref="C48:D48"/>
    <mergeCell ref="C49:D49"/>
    <mergeCell ref="C50:D50"/>
    <mergeCell ref="C52:D52"/>
    <mergeCell ref="C53:D53"/>
    <mergeCell ref="C54:D54"/>
    <mergeCell ref="C41:D41"/>
    <mergeCell ref="C42:D42"/>
    <mergeCell ref="C43:D43"/>
    <mergeCell ref="C44:D44"/>
    <mergeCell ref="C46:D46"/>
    <mergeCell ref="C47:D47"/>
    <mergeCell ref="C62:D62"/>
    <mergeCell ref="C67:D67"/>
    <mergeCell ref="C69:G69"/>
    <mergeCell ref="C70:D70"/>
    <mergeCell ref="C72:D72"/>
    <mergeCell ref="C74:D74"/>
    <mergeCell ref="C76:D76"/>
    <mergeCell ref="C78:D78"/>
    <mergeCell ref="C55:D55"/>
    <mergeCell ref="C56:D56"/>
    <mergeCell ref="C58:D58"/>
    <mergeCell ref="C59:D59"/>
    <mergeCell ref="C60:D60"/>
    <mergeCell ref="C61:D61"/>
    <mergeCell ref="C89:D89"/>
    <mergeCell ref="C91:D91"/>
    <mergeCell ref="C93:D93"/>
    <mergeCell ref="C95:D95"/>
    <mergeCell ref="C97:G97"/>
    <mergeCell ref="C98:D98"/>
    <mergeCell ref="C79:D79"/>
    <mergeCell ref="C80:D80"/>
    <mergeCell ref="C81:D81"/>
    <mergeCell ref="C82:D82"/>
    <mergeCell ref="C83:D83"/>
    <mergeCell ref="C85:D85"/>
    <mergeCell ref="C114:D114"/>
    <mergeCell ref="C115:D115"/>
    <mergeCell ref="C117:G117"/>
    <mergeCell ref="C118:D118"/>
    <mergeCell ref="C119:D119"/>
    <mergeCell ref="C121:D121"/>
    <mergeCell ref="C102:D102"/>
    <mergeCell ref="C104:D104"/>
    <mergeCell ref="C108:D108"/>
    <mergeCell ref="C110:D110"/>
    <mergeCell ref="C111:D111"/>
    <mergeCell ref="C113:G113"/>
    <mergeCell ref="C138:D138"/>
    <mergeCell ref="C140:D140"/>
    <mergeCell ref="C141:D141"/>
    <mergeCell ref="C143:D143"/>
    <mergeCell ref="C144:D144"/>
    <mergeCell ref="C146:D146"/>
    <mergeCell ref="C148:D148"/>
    <mergeCell ref="C149:D149"/>
    <mergeCell ref="C125:D125"/>
    <mergeCell ref="C126:D126"/>
    <mergeCell ref="C128:G128"/>
    <mergeCell ref="C129:D129"/>
    <mergeCell ref="C130:D130"/>
    <mergeCell ref="C132:G132"/>
    <mergeCell ref="C133:D133"/>
    <mergeCell ref="C134:D134"/>
    <mergeCell ref="C160:G160"/>
    <mergeCell ref="C161:D161"/>
    <mergeCell ref="C165:D165"/>
    <mergeCell ref="C167:D167"/>
    <mergeCell ref="C169:D169"/>
    <mergeCell ref="C170:D170"/>
    <mergeCell ref="C172:D172"/>
    <mergeCell ref="C174:D174"/>
    <mergeCell ref="C151:G151"/>
    <mergeCell ref="C152:D152"/>
    <mergeCell ref="C153:D153"/>
    <mergeCell ref="C155:D155"/>
    <mergeCell ref="C157:G157"/>
    <mergeCell ref="C158:D158"/>
    <mergeCell ref="C192:D192"/>
    <mergeCell ref="C194:D194"/>
    <mergeCell ref="C195:D195"/>
    <mergeCell ref="C197:G197"/>
    <mergeCell ref="C198:D198"/>
    <mergeCell ref="C200:G200"/>
    <mergeCell ref="C201:D201"/>
    <mergeCell ref="C203:G203"/>
    <mergeCell ref="C181:D181"/>
    <mergeCell ref="C183:D183"/>
    <mergeCell ref="C185:D185"/>
    <mergeCell ref="C187:D187"/>
    <mergeCell ref="C236:D236"/>
    <mergeCell ref="C221:D221"/>
    <mergeCell ref="C223:G223"/>
    <mergeCell ref="C224:D224"/>
    <mergeCell ref="C204:D204"/>
    <mergeCell ref="C206:G206"/>
    <mergeCell ref="C207:D207"/>
    <mergeCell ref="C212:D212"/>
    <mergeCell ref="C214:D214"/>
    <mergeCell ref="C216:D216"/>
    <mergeCell ref="C217:D217"/>
    <mergeCell ref="C219:D219"/>
  </mergeCells>
  <printOptions horizontalCentered="1" gridLinesSet="0"/>
  <pageMargins left="0.59055118110236227" right="0.39370078740157483" top="0.59055118110236227" bottom="0.98425196850393704" header="0.19685039370078741" footer="0.51181102362204722"/>
  <pageSetup paperSize="9" orientation="landscape" horizontalDpi="300" r:id="rId1"/>
  <headerFooter alignWithMargins="0">
    <oddFooter>&amp;A&amp;RStránka &amp;P</oddFooter>
  </headerFooter>
</worksheet>
</file>

<file path=xl/worksheets/sheet14.xml><?xml version="1.0" encoding="utf-8"?>
<worksheet xmlns="http://schemas.openxmlformats.org/spreadsheetml/2006/main" xmlns:r="http://schemas.openxmlformats.org/officeDocument/2006/relationships">
  <sheetPr codeName="List25"/>
  <dimension ref="A1:BE51"/>
  <sheetViews>
    <sheetView topLeftCell="B1" zoomScaleNormal="100" workbookViewId="0">
      <selection activeCell="A36" sqref="A36:G46"/>
    </sheetView>
  </sheetViews>
  <sheetFormatPr defaultRowHeight="12.75"/>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c r="A1" s="88" t="s">
        <v>29</v>
      </c>
      <c r="B1" s="89"/>
      <c r="C1" s="89"/>
      <c r="D1" s="89"/>
      <c r="E1" s="89"/>
      <c r="F1" s="89"/>
      <c r="G1" s="89"/>
    </row>
    <row r="2" spans="1:57" ht="12.75" customHeight="1">
      <c r="A2" s="90" t="s">
        <v>30</v>
      </c>
      <c r="B2" s="91"/>
      <c r="C2" s="92" t="s">
        <v>101</v>
      </c>
      <c r="D2" s="92" t="s">
        <v>1662</v>
      </c>
      <c r="E2" s="91"/>
      <c r="F2" s="93" t="s">
        <v>31</v>
      </c>
      <c r="G2" s="94"/>
    </row>
    <row r="3" spans="1:57" ht="3" hidden="1" customHeight="1">
      <c r="A3" s="95"/>
      <c r="B3" s="96"/>
      <c r="C3" s="97"/>
      <c r="D3" s="97"/>
      <c r="E3" s="96"/>
      <c r="F3" s="98"/>
      <c r="G3" s="99"/>
    </row>
    <row r="4" spans="1:57" ht="12" customHeight="1">
      <c r="A4" s="100" t="s">
        <v>32</v>
      </c>
      <c r="B4" s="96"/>
      <c r="C4" s="97"/>
      <c r="D4" s="97"/>
      <c r="E4" s="96"/>
      <c r="F4" s="98" t="s">
        <v>33</v>
      </c>
      <c r="G4" s="101"/>
    </row>
    <row r="5" spans="1:57" ht="12.95" customHeight="1">
      <c r="A5" s="102" t="s">
        <v>1661</v>
      </c>
      <c r="B5" s="103"/>
      <c r="C5" s="104" t="s">
        <v>1662</v>
      </c>
      <c r="D5" s="105"/>
      <c r="E5" s="106"/>
      <c r="F5" s="98" t="s">
        <v>34</v>
      </c>
      <c r="G5" s="99"/>
    </row>
    <row r="6" spans="1:57" ht="12.95" customHeight="1">
      <c r="A6" s="100" t="s">
        <v>35</v>
      </c>
      <c r="B6" s="96"/>
      <c r="C6" s="97"/>
      <c r="D6" s="97"/>
      <c r="E6" s="96"/>
      <c r="F6" s="107" t="s">
        <v>36</v>
      </c>
      <c r="G6" s="108">
        <v>0</v>
      </c>
      <c r="O6" s="109"/>
    </row>
    <row r="7" spans="1:57" ht="12.95" customHeight="1">
      <c r="A7" s="110" t="s">
        <v>101</v>
      </c>
      <c r="B7" s="111"/>
      <c r="C7" s="112" t="s">
        <v>102</v>
      </c>
      <c r="D7" s="113"/>
      <c r="E7" s="113"/>
      <c r="F7" s="114" t="s">
        <v>37</v>
      </c>
      <c r="G7" s="108">
        <f>IF(G6=0,,ROUND((F30+F32)/G6,1))</f>
        <v>0</v>
      </c>
    </row>
    <row r="8" spans="1:57">
      <c r="A8" s="115" t="s">
        <v>38</v>
      </c>
      <c r="B8" s="98"/>
      <c r="C8" s="307" t="s">
        <v>1757</v>
      </c>
      <c r="D8" s="307"/>
      <c r="E8" s="308"/>
      <c r="F8" s="116" t="s">
        <v>39</v>
      </c>
      <c r="G8" s="117"/>
      <c r="H8" s="118"/>
      <c r="I8" s="119"/>
    </row>
    <row r="9" spans="1:57">
      <c r="A9" s="115" t="s">
        <v>40</v>
      </c>
      <c r="B9" s="98"/>
      <c r="C9" s="307"/>
      <c r="D9" s="307"/>
      <c r="E9" s="308"/>
      <c r="F9" s="98"/>
      <c r="G9" s="120"/>
      <c r="H9" s="121"/>
    </row>
    <row r="10" spans="1:57">
      <c r="A10" s="115" t="s">
        <v>41</v>
      </c>
      <c r="B10" s="98"/>
      <c r="C10" s="307" t="s">
        <v>1758</v>
      </c>
      <c r="D10" s="307"/>
      <c r="E10" s="307"/>
      <c r="F10" s="122"/>
      <c r="G10" s="123"/>
      <c r="H10" s="124"/>
    </row>
    <row r="11" spans="1:57" ht="13.5" customHeight="1">
      <c r="A11" s="115" t="s">
        <v>42</v>
      </c>
      <c r="B11" s="98"/>
      <c r="C11" s="307"/>
      <c r="D11" s="307"/>
      <c r="E11" s="307"/>
      <c r="F11" s="125" t="s">
        <v>43</v>
      </c>
      <c r="G11" s="126"/>
      <c r="H11" s="121"/>
      <c r="BA11" s="127"/>
      <c r="BB11" s="127"/>
      <c r="BC11" s="127"/>
      <c r="BD11" s="127"/>
      <c r="BE11" s="127"/>
    </row>
    <row r="12" spans="1:57" ht="12.75" customHeight="1">
      <c r="A12" s="128" t="s">
        <v>44</v>
      </c>
      <c r="B12" s="96"/>
      <c r="C12" s="309"/>
      <c r="D12" s="309"/>
      <c r="E12" s="309"/>
      <c r="F12" s="129" t="s">
        <v>45</v>
      </c>
      <c r="G12" s="130"/>
      <c r="H12" s="121"/>
    </row>
    <row r="13" spans="1:57" ht="28.5" customHeight="1" thickBot="1">
      <c r="A13" s="131" t="s">
        <v>46</v>
      </c>
      <c r="B13" s="132"/>
      <c r="C13" s="132"/>
      <c r="D13" s="132"/>
      <c r="E13" s="133"/>
      <c r="F13" s="133"/>
      <c r="G13" s="134"/>
      <c r="H13" s="121"/>
    </row>
    <row r="14" spans="1:57" ht="17.25" customHeight="1" thickBot="1">
      <c r="A14" s="135" t="s">
        <v>47</v>
      </c>
      <c r="B14" s="136"/>
      <c r="C14" s="137"/>
      <c r="D14" s="138" t="s">
        <v>48</v>
      </c>
      <c r="E14" s="139"/>
      <c r="F14" s="139"/>
      <c r="G14" s="137"/>
    </row>
    <row r="15" spans="1:57" ht="15.95" customHeight="1">
      <c r="A15" s="140"/>
      <c r="B15" s="141" t="s">
        <v>49</v>
      </c>
      <c r="C15" s="142">
        <f>'SO 05 1605-002 Rek'!E31</f>
        <v>0</v>
      </c>
      <c r="D15" s="143" t="str">
        <f>'SO 05 1605-002 Rek'!A36</f>
        <v>Ztížené výrobní podmínky</v>
      </c>
      <c r="E15" s="144"/>
      <c r="F15" s="145"/>
      <c r="G15" s="142">
        <f>'SO 05 1605-002 Rek'!I36</f>
        <v>0</v>
      </c>
    </row>
    <row r="16" spans="1:57" ht="15.95" customHeight="1">
      <c r="A16" s="140" t="s">
        <v>50</v>
      </c>
      <c r="B16" s="141" t="s">
        <v>51</v>
      </c>
      <c r="C16" s="142">
        <f>'SO 05 1605-002 Rek'!F31</f>
        <v>0</v>
      </c>
      <c r="D16" s="95" t="str">
        <f>'SO 05 1605-002 Rek'!A37</f>
        <v>Ostatní náklady neuvedené</v>
      </c>
      <c r="E16" s="146"/>
      <c r="F16" s="147"/>
      <c r="G16" s="142">
        <f>'SO 05 1605-002 Rek'!I37</f>
        <v>0</v>
      </c>
    </row>
    <row r="17" spans="1:7" ht="15.95" customHeight="1">
      <c r="A17" s="140" t="s">
        <v>52</v>
      </c>
      <c r="B17" s="141" t="s">
        <v>53</v>
      </c>
      <c r="C17" s="142">
        <f>'SO 05 1605-002 Rek'!H31</f>
        <v>0</v>
      </c>
      <c r="D17" s="95" t="str">
        <f>'SO 05 1605-002 Rek'!A38</f>
        <v>Přesun stavebních kapacit</v>
      </c>
      <c r="E17" s="146"/>
      <c r="F17" s="147"/>
      <c r="G17" s="142">
        <f>'SO 05 1605-002 Rek'!I38</f>
        <v>0</v>
      </c>
    </row>
    <row r="18" spans="1:7" ht="15.95" customHeight="1">
      <c r="A18" s="148" t="s">
        <v>54</v>
      </c>
      <c r="B18" s="149" t="s">
        <v>55</v>
      </c>
      <c r="C18" s="142">
        <f>'SO 05 1605-002 Rek'!G31</f>
        <v>0</v>
      </c>
      <c r="D18" s="95" t="str">
        <f>'SO 05 1605-002 Rek'!A39</f>
        <v>Mimostaveništní doprava</v>
      </c>
      <c r="E18" s="146"/>
      <c r="F18" s="147"/>
      <c r="G18" s="142">
        <f>'SO 05 1605-002 Rek'!I39</f>
        <v>0</v>
      </c>
    </row>
    <row r="19" spans="1:7" ht="15.95" customHeight="1">
      <c r="A19" s="150" t="s">
        <v>56</v>
      </c>
      <c r="B19" s="141"/>
      <c r="C19" s="142">
        <f>SUM(C15:C18)</f>
        <v>0</v>
      </c>
      <c r="D19" s="95" t="str">
        <f>'SO 05 1605-002 Rek'!A40</f>
        <v>Zařízení staveniště</v>
      </c>
      <c r="E19" s="146"/>
      <c r="F19" s="147"/>
      <c r="G19" s="142">
        <f>'SO 05 1605-002 Rek'!I40</f>
        <v>0</v>
      </c>
    </row>
    <row r="20" spans="1:7" ht="15.95" customHeight="1">
      <c r="A20" s="150"/>
      <c r="B20" s="141"/>
      <c r="C20" s="142"/>
      <c r="D20" s="95" t="str">
        <f>'SO 05 1605-002 Rek'!A41</f>
        <v>Provoz investora</v>
      </c>
      <c r="E20" s="146"/>
      <c r="F20" s="147"/>
      <c r="G20" s="142">
        <f>'SO 05 1605-002 Rek'!I41</f>
        <v>0</v>
      </c>
    </row>
    <row r="21" spans="1:7" ht="15.95" customHeight="1">
      <c r="A21" s="150" t="s">
        <v>26</v>
      </c>
      <c r="B21" s="141"/>
      <c r="C21" s="142">
        <f>'SO 05 1605-002 Rek'!I31</f>
        <v>0</v>
      </c>
      <c r="D21" s="95" t="str">
        <f>'SO 05 1605-002 Rek'!A42</f>
        <v>Kompletační činnost (IČD)</v>
      </c>
      <c r="E21" s="146"/>
      <c r="F21" s="147"/>
      <c r="G21" s="142">
        <f>'SO 05 1605-002 Rek'!I42</f>
        <v>0</v>
      </c>
    </row>
    <row r="22" spans="1:7" ht="15.95" customHeight="1">
      <c r="A22" s="151" t="s">
        <v>57</v>
      </c>
      <c r="B22" s="121"/>
      <c r="C22" s="142">
        <f>C19+C21</f>
        <v>0</v>
      </c>
      <c r="D22" s="95" t="s">
        <v>1766</v>
      </c>
      <c r="E22" s="146"/>
      <c r="F22" s="147"/>
      <c r="G22" s="142">
        <f>G23-SUM(G15:G21)</f>
        <v>0</v>
      </c>
    </row>
    <row r="23" spans="1:7" ht="15.95" customHeight="1" thickBot="1">
      <c r="A23" s="305" t="s">
        <v>59</v>
      </c>
      <c r="B23" s="306"/>
      <c r="C23" s="152">
        <f>C22+G23</f>
        <v>0</v>
      </c>
      <c r="D23" s="153" t="s">
        <v>60</v>
      </c>
      <c r="E23" s="154"/>
      <c r="F23" s="155"/>
      <c r="G23" s="142">
        <f>'SO 05 1605-002 Rek'!H44</f>
        <v>0</v>
      </c>
    </row>
    <row r="24" spans="1:7">
      <c r="A24" s="156" t="s">
        <v>61</v>
      </c>
      <c r="B24" s="157"/>
      <c r="C24" s="158"/>
      <c r="D24" s="157" t="s">
        <v>62</v>
      </c>
      <c r="E24" s="157"/>
      <c r="F24" s="159" t="s">
        <v>63</v>
      </c>
      <c r="G24" s="160"/>
    </row>
    <row r="25" spans="1:7">
      <c r="A25" s="151" t="s">
        <v>64</v>
      </c>
      <c r="B25" s="121"/>
      <c r="C25" s="161"/>
      <c r="D25" s="121" t="s">
        <v>64</v>
      </c>
      <c r="F25" s="162" t="s">
        <v>64</v>
      </c>
      <c r="G25" s="163"/>
    </row>
    <row r="26" spans="1:7" ht="37.5" customHeight="1">
      <c r="A26" s="151" t="s">
        <v>65</v>
      </c>
      <c r="B26" s="164"/>
      <c r="C26" s="161"/>
      <c r="D26" s="121" t="s">
        <v>65</v>
      </c>
      <c r="F26" s="162" t="s">
        <v>65</v>
      </c>
      <c r="G26" s="163"/>
    </row>
    <row r="27" spans="1:7">
      <c r="A27" s="151"/>
      <c r="B27" s="165"/>
      <c r="C27" s="161"/>
      <c r="D27" s="121"/>
      <c r="F27" s="162"/>
      <c r="G27" s="163"/>
    </row>
    <row r="28" spans="1:7">
      <c r="A28" s="151" t="s">
        <v>66</v>
      </c>
      <c r="B28" s="121"/>
      <c r="C28" s="161"/>
      <c r="D28" s="162" t="s">
        <v>67</v>
      </c>
      <c r="E28" s="161"/>
      <c r="F28" s="166" t="s">
        <v>67</v>
      </c>
      <c r="G28" s="163"/>
    </row>
    <row r="29" spans="1:7" ht="69" customHeight="1">
      <c r="A29" s="151"/>
      <c r="B29" s="121"/>
      <c r="C29" s="167"/>
      <c r="D29" s="168"/>
      <c r="E29" s="167"/>
      <c r="F29" s="121"/>
      <c r="G29" s="163"/>
    </row>
    <row r="30" spans="1:7">
      <c r="A30" s="169" t="s">
        <v>11</v>
      </c>
      <c r="B30" s="170"/>
      <c r="C30" s="171">
        <v>21</v>
      </c>
      <c r="D30" s="170" t="s">
        <v>68</v>
      </c>
      <c r="E30" s="172"/>
      <c r="F30" s="300">
        <f>C23-F32</f>
        <v>0</v>
      </c>
      <c r="G30" s="301"/>
    </row>
    <row r="31" spans="1:7">
      <c r="A31" s="169" t="s">
        <v>69</v>
      </c>
      <c r="B31" s="170"/>
      <c r="C31" s="171">
        <f>C30</f>
        <v>21</v>
      </c>
      <c r="D31" s="170" t="s">
        <v>70</v>
      </c>
      <c r="E31" s="172"/>
      <c r="F31" s="300">
        <f>ROUND(PRODUCT(F30,C31/100),0)</f>
        <v>0</v>
      </c>
      <c r="G31" s="301"/>
    </row>
    <row r="32" spans="1:7">
      <c r="A32" s="169" t="s">
        <v>11</v>
      </c>
      <c r="B32" s="170"/>
      <c r="C32" s="171">
        <v>0</v>
      </c>
      <c r="D32" s="170" t="s">
        <v>70</v>
      </c>
      <c r="E32" s="172"/>
      <c r="F32" s="300">
        <v>0</v>
      </c>
      <c r="G32" s="301"/>
    </row>
    <row r="33" spans="1:8">
      <c r="A33" s="169" t="s">
        <v>69</v>
      </c>
      <c r="B33" s="173"/>
      <c r="C33" s="174">
        <f>C32</f>
        <v>0</v>
      </c>
      <c r="D33" s="170" t="s">
        <v>70</v>
      </c>
      <c r="E33" s="147"/>
      <c r="F33" s="300">
        <f>ROUND(PRODUCT(F32,C33/100),0)</f>
        <v>0</v>
      </c>
      <c r="G33" s="301"/>
    </row>
    <row r="34" spans="1:8" s="178" customFormat="1" ht="19.5" customHeight="1" thickBot="1">
      <c r="A34" s="175" t="s">
        <v>71</v>
      </c>
      <c r="B34" s="176"/>
      <c r="C34" s="176"/>
      <c r="D34" s="176"/>
      <c r="E34" s="177"/>
      <c r="F34" s="302">
        <f>ROUND(SUM(F30:F33),0)</f>
        <v>0</v>
      </c>
      <c r="G34" s="303"/>
    </row>
    <row r="36" spans="1:8">
      <c r="A36" s="2" t="s">
        <v>72</v>
      </c>
      <c r="B36" s="2"/>
      <c r="C36" s="2"/>
      <c r="D36" s="2"/>
      <c r="E36" s="2"/>
      <c r="F36" s="2"/>
      <c r="G36" s="2"/>
      <c r="H36" s="1" t="s">
        <v>1</v>
      </c>
    </row>
    <row r="37" spans="1:8" ht="14.25" customHeight="1">
      <c r="A37" s="2"/>
      <c r="B37" s="304" t="s">
        <v>1767</v>
      </c>
      <c r="C37" s="304"/>
      <c r="D37" s="304"/>
      <c r="E37" s="304"/>
      <c r="F37" s="304"/>
      <c r="G37" s="304"/>
      <c r="H37" s="1" t="s">
        <v>1</v>
      </c>
    </row>
    <row r="38" spans="1:8" ht="12.75" customHeight="1">
      <c r="A38" s="179"/>
      <c r="B38" s="304"/>
      <c r="C38" s="304"/>
      <c r="D38" s="304"/>
      <c r="E38" s="304"/>
      <c r="F38" s="304"/>
      <c r="G38" s="304"/>
      <c r="H38" s="1" t="s">
        <v>1</v>
      </c>
    </row>
    <row r="39" spans="1:8">
      <c r="A39" s="179"/>
      <c r="B39" s="304"/>
      <c r="C39" s="304"/>
      <c r="D39" s="304"/>
      <c r="E39" s="304"/>
      <c r="F39" s="304"/>
      <c r="G39" s="304"/>
      <c r="H39" s="1" t="s">
        <v>1</v>
      </c>
    </row>
    <row r="40" spans="1:8">
      <c r="A40" s="179"/>
      <c r="B40" s="304"/>
      <c r="C40" s="304"/>
      <c r="D40" s="304"/>
      <c r="E40" s="304"/>
      <c r="F40" s="304"/>
      <c r="G40" s="304"/>
      <c r="H40" s="1" t="s">
        <v>1</v>
      </c>
    </row>
    <row r="41" spans="1:8">
      <c r="A41" s="179"/>
      <c r="B41" s="304"/>
      <c r="C41" s="304"/>
      <c r="D41" s="304"/>
      <c r="E41" s="304"/>
      <c r="F41" s="304"/>
      <c r="G41" s="304"/>
      <c r="H41" s="1" t="s">
        <v>1</v>
      </c>
    </row>
    <row r="42" spans="1:8">
      <c r="A42" s="179"/>
      <c r="B42" s="304"/>
      <c r="C42" s="304"/>
      <c r="D42" s="304"/>
      <c r="E42" s="304"/>
      <c r="F42" s="304"/>
      <c r="G42" s="304"/>
      <c r="H42" s="1" t="s">
        <v>1</v>
      </c>
    </row>
    <row r="43" spans="1:8">
      <c r="A43" s="179"/>
      <c r="B43" s="304"/>
      <c r="C43" s="304"/>
      <c r="D43" s="304"/>
      <c r="E43" s="304"/>
      <c r="F43" s="304"/>
      <c r="G43" s="304"/>
      <c r="H43" s="1" t="s">
        <v>1</v>
      </c>
    </row>
    <row r="44" spans="1:8" ht="12.75" customHeight="1">
      <c r="A44" s="179"/>
      <c r="B44" s="304"/>
      <c r="C44" s="304"/>
      <c r="D44" s="304"/>
      <c r="E44" s="304"/>
      <c r="F44" s="304"/>
      <c r="G44" s="304"/>
      <c r="H44" s="1" t="s">
        <v>1</v>
      </c>
    </row>
    <row r="45" spans="1:8" ht="12.75" customHeight="1">
      <c r="A45" s="179"/>
      <c r="B45" s="304"/>
      <c r="C45" s="304"/>
      <c r="D45" s="304"/>
      <c r="E45" s="304"/>
      <c r="F45" s="304"/>
      <c r="G45" s="304"/>
      <c r="H45" s="1" t="s">
        <v>1</v>
      </c>
    </row>
    <row r="46" spans="1:8">
      <c r="B46" s="304"/>
      <c r="C46" s="304"/>
      <c r="D46" s="304"/>
      <c r="E46" s="304"/>
      <c r="F46" s="304"/>
      <c r="G46" s="304"/>
    </row>
    <row r="47" spans="1:8">
      <c r="B47" s="299"/>
      <c r="C47" s="299"/>
      <c r="D47" s="299"/>
      <c r="E47" s="299"/>
      <c r="F47" s="299"/>
      <c r="G47" s="299"/>
    </row>
    <row r="48" spans="1:8">
      <c r="B48" s="299"/>
      <c r="C48" s="299"/>
      <c r="D48" s="299"/>
      <c r="E48" s="299"/>
      <c r="F48" s="299"/>
      <c r="G48" s="299"/>
    </row>
    <row r="49" spans="2:7">
      <c r="B49" s="299"/>
      <c r="C49" s="299"/>
      <c r="D49" s="299"/>
      <c r="E49" s="299"/>
      <c r="F49" s="299"/>
      <c r="G49" s="299"/>
    </row>
    <row r="50" spans="2:7">
      <c r="B50" s="299"/>
      <c r="C50" s="299"/>
      <c r="D50" s="299"/>
      <c r="E50" s="299"/>
      <c r="F50" s="299"/>
      <c r="G50" s="299"/>
    </row>
    <row r="51" spans="2:7">
      <c r="B51" s="299"/>
      <c r="C51" s="299"/>
      <c r="D51" s="299"/>
      <c r="E51" s="299"/>
      <c r="F51" s="299"/>
      <c r="G51" s="299"/>
    </row>
  </sheetData>
  <mergeCells count="17">
    <mergeCell ref="A23:B23"/>
    <mergeCell ref="C8:E8"/>
    <mergeCell ref="C9:E9"/>
    <mergeCell ref="C10:E10"/>
    <mergeCell ref="C11:E11"/>
    <mergeCell ref="C12:E12"/>
    <mergeCell ref="B51:G51"/>
    <mergeCell ref="F30:G30"/>
    <mergeCell ref="F31:G31"/>
    <mergeCell ref="F32:G32"/>
    <mergeCell ref="F33:G33"/>
    <mergeCell ref="F34:G34"/>
    <mergeCell ref="B47:G47"/>
    <mergeCell ref="B48:G48"/>
    <mergeCell ref="B49:G49"/>
    <mergeCell ref="B50:G50"/>
    <mergeCell ref="B37:G46"/>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&amp;A</oddFooter>
  </headerFooter>
</worksheet>
</file>

<file path=xl/worksheets/sheet15.xml><?xml version="1.0" encoding="utf-8"?>
<worksheet xmlns="http://schemas.openxmlformats.org/spreadsheetml/2006/main" xmlns:r="http://schemas.openxmlformats.org/officeDocument/2006/relationships">
  <sheetPr codeName="List35"/>
  <dimension ref="A1:BE95"/>
  <sheetViews>
    <sheetView workbookViewId="0">
      <selection activeCell="A46" sqref="A46:I49"/>
    </sheetView>
  </sheetViews>
  <sheetFormatPr defaultRowHeight="12.75"/>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11.140625" style="1" customWidth="1"/>
    <col min="9" max="9" width="10.7109375" style="1" customWidth="1"/>
    <col min="10" max="16384" width="9.140625" style="1"/>
  </cols>
  <sheetData>
    <row r="1" spans="1:9" ht="13.5" thickTop="1">
      <c r="A1" s="310" t="s">
        <v>2</v>
      </c>
      <c r="B1" s="311"/>
      <c r="C1" s="180" t="s">
        <v>103</v>
      </c>
      <c r="D1" s="181"/>
      <c r="E1" s="182"/>
      <c r="F1" s="181"/>
      <c r="G1" s="183" t="s">
        <v>73</v>
      </c>
      <c r="H1" s="184" t="s">
        <v>101</v>
      </c>
      <c r="I1" s="185"/>
    </row>
    <row r="2" spans="1:9" ht="13.5" thickBot="1">
      <c r="A2" s="312" t="s">
        <v>74</v>
      </c>
      <c r="B2" s="313"/>
      <c r="C2" s="186" t="s">
        <v>1663</v>
      </c>
      <c r="D2" s="187"/>
      <c r="E2" s="188"/>
      <c r="F2" s="187"/>
      <c r="G2" s="314" t="s">
        <v>1662</v>
      </c>
      <c r="H2" s="315"/>
      <c r="I2" s="316"/>
    </row>
    <row r="3" spans="1:9" ht="13.5" thickTop="1">
      <c r="F3" s="121"/>
    </row>
    <row r="4" spans="1:9" ht="19.5" customHeight="1">
      <c r="A4" s="189" t="s">
        <v>75</v>
      </c>
      <c r="B4" s="190"/>
      <c r="C4" s="190"/>
      <c r="D4" s="190"/>
      <c r="E4" s="191"/>
      <c r="F4" s="190"/>
      <c r="G4" s="190"/>
      <c r="H4" s="190"/>
      <c r="I4" s="190"/>
    </row>
    <row r="5" spans="1:9" ht="13.5" thickBot="1"/>
    <row r="6" spans="1:9" s="121" customFormat="1" ht="13.5" thickBot="1">
      <c r="A6" s="192"/>
      <c r="B6" s="193" t="s">
        <v>76</v>
      </c>
      <c r="C6" s="193"/>
      <c r="D6" s="194"/>
      <c r="E6" s="195" t="s">
        <v>22</v>
      </c>
      <c r="F6" s="196" t="s">
        <v>23</v>
      </c>
      <c r="G6" s="196" t="s">
        <v>24</v>
      </c>
      <c r="H6" s="196" t="s">
        <v>25</v>
      </c>
      <c r="I6" s="197" t="s">
        <v>26</v>
      </c>
    </row>
    <row r="7" spans="1:9" s="121" customFormat="1">
      <c r="A7" s="286" t="str">
        <f>'SO 05 1605-002 Pol'!B7</f>
        <v>3</v>
      </c>
      <c r="B7" s="62" t="str">
        <f>'SO 05 1605-002 Pol'!C7</f>
        <v>Svislé a kompletní konstrukce</v>
      </c>
      <c r="D7" s="198"/>
      <c r="E7" s="287">
        <f>'SO 05 1605-002 Pol'!BA14</f>
        <v>0</v>
      </c>
      <c r="F7" s="288">
        <f>'SO 05 1605-002 Pol'!BB14</f>
        <v>0</v>
      </c>
      <c r="G7" s="288">
        <f>'SO 05 1605-002 Pol'!BC14</f>
        <v>0</v>
      </c>
      <c r="H7" s="288">
        <f>'SO 05 1605-002 Pol'!BD14</f>
        <v>0</v>
      </c>
      <c r="I7" s="289">
        <f>'SO 05 1605-002 Pol'!BE14</f>
        <v>0</v>
      </c>
    </row>
    <row r="8" spans="1:9" s="121" customFormat="1">
      <c r="A8" s="286" t="str">
        <f>'SO 05 1605-002 Pol'!B15</f>
        <v>61</v>
      </c>
      <c r="B8" s="62" t="str">
        <f>'SO 05 1605-002 Pol'!C15</f>
        <v>Upravy povrchů vnitřní</v>
      </c>
      <c r="D8" s="198"/>
      <c r="E8" s="287">
        <f>'SO 05 1605-002 Pol'!BA40</f>
        <v>0</v>
      </c>
      <c r="F8" s="288">
        <f>'SO 05 1605-002 Pol'!BB40</f>
        <v>0</v>
      </c>
      <c r="G8" s="288">
        <f>'SO 05 1605-002 Pol'!BC40</f>
        <v>0</v>
      </c>
      <c r="H8" s="288">
        <f>'SO 05 1605-002 Pol'!BD40</f>
        <v>0</v>
      </c>
      <c r="I8" s="289">
        <f>'SO 05 1605-002 Pol'!BE40</f>
        <v>0</v>
      </c>
    </row>
    <row r="9" spans="1:9" s="121" customFormat="1">
      <c r="A9" s="286" t="str">
        <f>'SO 05 1605-002 Pol'!B41</f>
        <v>62</v>
      </c>
      <c r="B9" s="62" t="str">
        <f>'SO 05 1605-002 Pol'!C41</f>
        <v>Úpravy povrchů vnější</v>
      </c>
      <c r="D9" s="198"/>
      <c r="E9" s="287">
        <f>'SO 05 1605-002 Pol'!BA59</f>
        <v>0</v>
      </c>
      <c r="F9" s="288">
        <f>'SO 05 1605-002 Pol'!BB59</f>
        <v>0</v>
      </c>
      <c r="G9" s="288">
        <f>'SO 05 1605-002 Pol'!BC59</f>
        <v>0</v>
      </c>
      <c r="H9" s="288">
        <f>'SO 05 1605-002 Pol'!BD59</f>
        <v>0</v>
      </c>
      <c r="I9" s="289">
        <f>'SO 05 1605-002 Pol'!BE59</f>
        <v>0</v>
      </c>
    </row>
    <row r="10" spans="1:9" s="121" customFormat="1">
      <c r="A10" s="286" t="str">
        <f>'SO 05 1605-002 Pol'!B60</f>
        <v>63</v>
      </c>
      <c r="B10" s="62" t="str">
        <f>'SO 05 1605-002 Pol'!C60</f>
        <v>Podlahy a podlahové konstrukce</v>
      </c>
      <c r="D10" s="198"/>
      <c r="E10" s="287">
        <f>'SO 05 1605-002 Pol'!BA65</f>
        <v>0</v>
      </c>
      <c r="F10" s="288">
        <f>'SO 05 1605-002 Pol'!BB65</f>
        <v>0</v>
      </c>
      <c r="G10" s="288">
        <f>'SO 05 1605-002 Pol'!BC65</f>
        <v>0</v>
      </c>
      <c r="H10" s="288">
        <f>'SO 05 1605-002 Pol'!BD65</f>
        <v>0</v>
      </c>
      <c r="I10" s="289">
        <f>'SO 05 1605-002 Pol'!BE65</f>
        <v>0</v>
      </c>
    </row>
    <row r="11" spans="1:9" s="121" customFormat="1">
      <c r="A11" s="286" t="str">
        <f>'SO 05 1605-002 Pol'!B66</f>
        <v>64</v>
      </c>
      <c r="B11" s="62" t="str">
        <f>'SO 05 1605-002 Pol'!C66</f>
        <v>Výplně otvorů</v>
      </c>
      <c r="D11" s="198"/>
      <c r="E11" s="287">
        <f>'SO 05 1605-002 Pol'!BA81</f>
        <v>0</v>
      </c>
      <c r="F11" s="288">
        <f>'SO 05 1605-002 Pol'!BB81</f>
        <v>0</v>
      </c>
      <c r="G11" s="288">
        <f>'SO 05 1605-002 Pol'!BC81</f>
        <v>0</v>
      </c>
      <c r="H11" s="288">
        <f>'SO 05 1605-002 Pol'!BD81</f>
        <v>0</v>
      </c>
      <c r="I11" s="289">
        <f>'SO 05 1605-002 Pol'!BE81</f>
        <v>0</v>
      </c>
    </row>
    <row r="12" spans="1:9" s="121" customFormat="1">
      <c r="A12" s="286" t="str">
        <f>'SO 05 1605-002 Pol'!B82</f>
        <v>94</v>
      </c>
      <c r="B12" s="62" t="str">
        <f>'SO 05 1605-002 Pol'!C82</f>
        <v>Lešení a stavební výtahy</v>
      </c>
      <c r="D12" s="198"/>
      <c r="E12" s="287">
        <f>'SO 05 1605-002 Pol'!BA85</f>
        <v>0</v>
      </c>
      <c r="F12" s="288">
        <f>'SO 05 1605-002 Pol'!BB85</f>
        <v>0</v>
      </c>
      <c r="G12" s="288">
        <f>'SO 05 1605-002 Pol'!BC85</f>
        <v>0</v>
      </c>
      <c r="H12" s="288">
        <f>'SO 05 1605-002 Pol'!BD85</f>
        <v>0</v>
      </c>
      <c r="I12" s="289">
        <f>'SO 05 1605-002 Pol'!BE85</f>
        <v>0</v>
      </c>
    </row>
    <row r="13" spans="1:9" s="121" customFormat="1">
      <c r="A13" s="286" t="str">
        <f>'SO 05 1605-002 Pol'!B86</f>
        <v>95</v>
      </c>
      <c r="B13" s="62" t="str">
        <f>'SO 05 1605-002 Pol'!C86</f>
        <v>Dokončovací konstrukce na pozemních stavbách</v>
      </c>
      <c r="D13" s="198"/>
      <c r="E13" s="287">
        <f>'SO 05 1605-002 Pol'!BA93</f>
        <v>0</v>
      </c>
      <c r="F13" s="288">
        <f>'SO 05 1605-002 Pol'!BB93</f>
        <v>0</v>
      </c>
      <c r="G13" s="288">
        <f>'SO 05 1605-002 Pol'!BC93</f>
        <v>0</v>
      </c>
      <c r="H13" s="288">
        <f>'SO 05 1605-002 Pol'!BD93</f>
        <v>0</v>
      </c>
      <c r="I13" s="289">
        <f>'SO 05 1605-002 Pol'!BE93</f>
        <v>0</v>
      </c>
    </row>
    <row r="14" spans="1:9" s="121" customFormat="1">
      <c r="A14" s="286" t="str">
        <f>'SO 05 1605-002 Pol'!B94</f>
        <v>96</v>
      </c>
      <c r="B14" s="62" t="str">
        <f>'SO 05 1605-002 Pol'!C94</f>
        <v>Bourání konstrukcí</v>
      </c>
      <c r="D14" s="198"/>
      <c r="E14" s="287">
        <f>'SO 05 1605-002 Pol'!BA111</f>
        <v>0</v>
      </c>
      <c r="F14" s="288">
        <f>'SO 05 1605-002 Pol'!BB111</f>
        <v>0</v>
      </c>
      <c r="G14" s="288">
        <f>'SO 05 1605-002 Pol'!BC111</f>
        <v>0</v>
      </c>
      <c r="H14" s="288">
        <f>'SO 05 1605-002 Pol'!BD111</f>
        <v>0</v>
      </c>
      <c r="I14" s="289">
        <f>'SO 05 1605-002 Pol'!BE111</f>
        <v>0</v>
      </c>
    </row>
    <row r="15" spans="1:9" s="121" customFormat="1">
      <c r="A15" s="286" t="str">
        <f>'SO 05 1605-002 Pol'!B112</f>
        <v>97</v>
      </c>
      <c r="B15" s="62" t="str">
        <f>'SO 05 1605-002 Pol'!C112</f>
        <v>Prorážení otvorů</v>
      </c>
      <c r="D15" s="198"/>
      <c r="E15" s="287">
        <f>'SO 05 1605-002 Pol'!BA129</f>
        <v>0</v>
      </c>
      <c r="F15" s="288">
        <f>'SO 05 1605-002 Pol'!BB129</f>
        <v>0</v>
      </c>
      <c r="G15" s="288">
        <f>'SO 05 1605-002 Pol'!BC129</f>
        <v>0</v>
      </c>
      <c r="H15" s="288">
        <f>'SO 05 1605-002 Pol'!BD129</f>
        <v>0</v>
      </c>
      <c r="I15" s="289">
        <f>'SO 05 1605-002 Pol'!BE129</f>
        <v>0</v>
      </c>
    </row>
    <row r="16" spans="1:9" s="121" customFormat="1">
      <c r="A16" s="286" t="str">
        <f>'SO 05 1605-002 Pol'!B130</f>
        <v>99</v>
      </c>
      <c r="B16" s="62" t="str">
        <f>'SO 05 1605-002 Pol'!C130</f>
        <v>Staveništní přesun hmot</v>
      </c>
      <c r="D16" s="198"/>
      <c r="E16" s="287">
        <f>'SO 05 1605-002 Pol'!BA132</f>
        <v>0</v>
      </c>
      <c r="F16" s="288">
        <f>'SO 05 1605-002 Pol'!BB132</f>
        <v>0</v>
      </c>
      <c r="G16" s="288">
        <f>'SO 05 1605-002 Pol'!BC132</f>
        <v>0</v>
      </c>
      <c r="H16" s="288">
        <f>'SO 05 1605-002 Pol'!BD132</f>
        <v>0</v>
      </c>
      <c r="I16" s="289">
        <f>'SO 05 1605-002 Pol'!BE132</f>
        <v>0</v>
      </c>
    </row>
    <row r="17" spans="1:9" s="121" customFormat="1">
      <c r="A17" s="286" t="str">
        <f>'SO 05 1605-002 Pol'!B133</f>
        <v>721</v>
      </c>
      <c r="B17" s="62" t="str">
        <f>'SO 05 1605-002 Pol'!C133</f>
        <v>Vnitřní kanalizace</v>
      </c>
      <c r="D17" s="198"/>
      <c r="E17" s="287">
        <f>'SO 05 1605-002 Pol'!BA143</f>
        <v>0</v>
      </c>
      <c r="F17" s="288">
        <f>'SO 05 1605-002 Pol'!BB143</f>
        <v>0</v>
      </c>
      <c r="G17" s="288">
        <f>'SO 05 1605-002 Pol'!BC143</f>
        <v>0</v>
      </c>
      <c r="H17" s="288">
        <f>'SO 05 1605-002 Pol'!BD143</f>
        <v>0</v>
      </c>
      <c r="I17" s="289">
        <f>'SO 05 1605-002 Pol'!BE143</f>
        <v>0</v>
      </c>
    </row>
    <row r="18" spans="1:9" s="121" customFormat="1">
      <c r="A18" s="286" t="str">
        <f>'SO 05 1605-002 Pol'!B144</f>
        <v>722</v>
      </c>
      <c r="B18" s="62" t="str">
        <f>'SO 05 1605-002 Pol'!C144</f>
        <v>Vnitřní vodovod</v>
      </c>
      <c r="D18" s="198"/>
      <c r="E18" s="287">
        <f>'SO 05 1605-002 Pol'!BA158</f>
        <v>0</v>
      </c>
      <c r="F18" s="288">
        <f>'SO 05 1605-002 Pol'!BB158</f>
        <v>0</v>
      </c>
      <c r="G18" s="288">
        <f>'SO 05 1605-002 Pol'!BC158</f>
        <v>0</v>
      </c>
      <c r="H18" s="288">
        <f>'SO 05 1605-002 Pol'!BD158</f>
        <v>0</v>
      </c>
      <c r="I18" s="289">
        <f>'SO 05 1605-002 Pol'!BE158</f>
        <v>0</v>
      </c>
    </row>
    <row r="19" spans="1:9" s="121" customFormat="1">
      <c r="A19" s="286" t="str">
        <f>'SO 05 1605-002 Pol'!B159</f>
        <v>725</v>
      </c>
      <c r="B19" s="62" t="str">
        <f>'SO 05 1605-002 Pol'!C159</f>
        <v>Zařizovací předměty</v>
      </c>
      <c r="D19" s="198"/>
      <c r="E19" s="287">
        <f>'SO 05 1605-002 Pol'!BA185</f>
        <v>0</v>
      </c>
      <c r="F19" s="288">
        <f>'SO 05 1605-002 Pol'!BB185</f>
        <v>0</v>
      </c>
      <c r="G19" s="288">
        <f>'SO 05 1605-002 Pol'!BC185</f>
        <v>0</v>
      </c>
      <c r="H19" s="288">
        <f>'SO 05 1605-002 Pol'!BD185</f>
        <v>0</v>
      </c>
      <c r="I19" s="289">
        <f>'SO 05 1605-002 Pol'!BE185</f>
        <v>0</v>
      </c>
    </row>
    <row r="20" spans="1:9" s="121" customFormat="1">
      <c r="A20" s="286" t="str">
        <f>'SO 05 1605-002 Pol'!B186</f>
        <v>730</v>
      </c>
      <c r="B20" s="62" t="str">
        <f>'SO 05 1605-002 Pol'!C186</f>
        <v>Ústřední vytápění</v>
      </c>
      <c r="D20" s="198"/>
      <c r="E20" s="287">
        <f>'SO 05 1605-002 Pol'!BA194</f>
        <v>0</v>
      </c>
      <c r="F20" s="288">
        <f>'SO 05 1605-002 Pol'!BB194</f>
        <v>0</v>
      </c>
      <c r="G20" s="288">
        <f>'SO 05 1605-002 Pol'!BC194</f>
        <v>0</v>
      </c>
      <c r="H20" s="288">
        <f>'SO 05 1605-002 Pol'!BD194</f>
        <v>0</v>
      </c>
      <c r="I20" s="289">
        <f>'SO 05 1605-002 Pol'!BE194</f>
        <v>0</v>
      </c>
    </row>
    <row r="21" spans="1:9" s="121" customFormat="1">
      <c r="A21" s="286" t="str">
        <f>'SO 05 1605-002 Pol'!B195</f>
        <v>7631</v>
      </c>
      <c r="B21" s="62" t="str">
        <f>'SO 05 1605-002 Pol'!C195</f>
        <v>Konstrukce sádrokartonové</v>
      </c>
      <c r="D21" s="198"/>
      <c r="E21" s="287">
        <f>'SO 05 1605-002 Pol'!BA200</f>
        <v>0</v>
      </c>
      <c r="F21" s="288">
        <f>'SO 05 1605-002 Pol'!BB200</f>
        <v>0</v>
      </c>
      <c r="G21" s="288">
        <f>'SO 05 1605-002 Pol'!BC200</f>
        <v>0</v>
      </c>
      <c r="H21" s="288">
        <f>'SO 05 1605-002 Pol'!BD200</f>
        <v>0</v>
      </c>
      <c r="I21" s="289">
        <f>'SO 05 1605-002 Pol'!BE200</f>
        <v>0</v>
      </c>
    </row>
    <row r="22" spans="1:9" s="121" customFormat="1">
      <c r="A22" s="286" t="str">
        <f>'SO 05 1605-002 Pol'!B201</f>
        <v>764</v>
      </c>
      <c r="B22" s="62" t="str">
        <f>'SO 05 1605-002 Pol'!C201</f>
        <v>Konstrukce klempířské</v>
      </c>
      <c r="D22" s="198"/>
      <c r="E22" s="287">
        <f>'SO 05 1605-002 Pol'!BA208</f>
        <v>0</v>
      </c>
      <c r="F22" s="288">
        <f>'SO 05 1605-002 Pol'!BB208</f>
        <v>0</v>
      </c>
      <c r="G22" s="288">
        <f>'SO 05 1605-002 Pol'!BC208</f>
        <v>0</v>
      </c>
      <c r="H22" s="288">
        <f>'SO 05 1605-002 Pol'!BD208</f>
        <v>0</v>
      </c>
      <c r="I22" s="289">
        <f>'SO 05 1605-002 Pol'!BE208</f>
        <v>0</v>
      </c>
    </row>
    <row r="23" spans="1:9" s="121" customFormat="1">
      <c r="A23" s="286" t="str">
        <f>'SO 05 1605-002 Pol'!B209</f>
        <v>766</v>
      </c>
      <c r="B23" s="62" t="str">
        <f>'SO 05 1605-002 Pol'!C209</f>
        <v>Konstrukce truhlářské</v>
      </c>
      <c r="D23" s="198"/>
      <c r="E23" s="287">
        <f>'SO 05 1605-002 Pol'!BA226</f>
        <v>0</v>
      </c>
      <c r="F23" s="288">
        <f>'SO 05 1605-002 Pol'!BB226</f>
        <v>0</v>
      </c>
      <c r="G23" s="288">
        <f>'SO 05 1605-002 Pol'!BC226</f>
        <v>0</v>
      </c>
      <c r="H23" s="288">
        <f>'SO 05 1605-002 Pol'!BD226</f>
        <v>0</v>
      </c>
      <c r="I23" s="289">
        <f>'SO 05 1605-002 Pol'!BE226</f>
        <v>0</v>
      </c>
    </row>
    <row r="24" spans="1:9" s="121" customFormat="1">
      <c r="A24" s="286" t="str">
        <f>'SO 05 1605-002 Pol'!B227</f>
        <v>767</v>
      </c>
      <c r="B24" s="62" t="str">
        <f>'SO 05 1605-002 Pol'!C227</f>
        <v>Konstrukce zámečnické</v>
      </c>
      <c r="D24" s="198"/>
      <c r="E24" s="287">
        <f>'SO 05 1605-002 Pol'!BA231</f>
        <v>0</v>
      </c>
      <c r="F24" s="288">
        <f>'SO 05 1605-002 Pol'!BB231</f>
        <v>0</v>
      </c>
      <c r="G24" s="288">
        <f>'SO 05 1605-002 Pol'!BC231</f>
        <v>0</v>
      </c>
      <c r="H24" s="288">
        <f>'SO 05 1605-002 Pol'!BD231</f>
        <v>0</v>
      </c>
      <c r="I24" s="289">
        <f>'SO 05 1605-002 Pol'!BE231</f>
        <v>0</v>
      </c>
    </row>
    <row r="25" spans="1:9" s="121" customFormat="1">
      <c r="A25" s="286" t="str">
        <f>'SO 05 1605-002 Pol'!B232</f>
        <v>771</v>
      </c>
      <c r="B25" s="62" t="str">
        <f>'SO 05 1605-002 Pol'!C232</f>
        <v>Podlahy z dlaždic a obklady</v>
      </c>
      <c r="D25" s="198"/>
      <c r="E25" s="287">
        <f>'SO 05 1605-002 Pol'!BA288</f>
        <v>0</v>
      </c>
      <c r="F25" s="288">
        <f>'SO 05 1605-002 Pol'!BB288</f>
        <v>0</v>
      </c>
      <c r="G25" s="288">
        <f>'SO 05 1605-002 Pol'!BC288</f>
        <v>0</v>
      </c>
      <c r="H25" s="288">
        <f>'SO 05 1605-002 Pol'!BD288</f>
        <v>0</v>
      </c>
      <c r="I25" s="289">
        <f>'SO 05 1605-002 Pol'!BE288</f>
        <v>0</v>
      </c>
    </row>
    <row r="26" spans="1:9" s="121" customFormat="1">
      <c r="A26" s="286" t="str">
        <f>'SO 05 1605-002 Pol'!B289</f>
        <v>781</v>
      </c>
      <c r="B26" s="62" t="str">
        <f>'SO 05 1605-002 Pol'!C289</f>
        <v>Obklady keramické</v>
      </c>
      <c r="D26" s="198"/>
      <c r="E26" s="287">
        <f>'SO 05 1605-002 Pol'!BA328</f>
        <v>0</v>
      </c>
      <c r="F26" s="288">
        <f>'SO 05 1605-002 Pol'!BB328</f>
        <v>0</v>
      </c>
      <c r="G26" s="288">
        <f>'SO 05 1605-002 Pol'!BC328</f>
        <v>0</v>
      </c>
      <c r="H26" s="288">
        <f>'SO 05 1605-002 Pol'!BD328</f>
        <v>0</v>
      </c>
      <c r="I26" s="289">
        <f>'SO 05 1605-002 Pol'!BE328</f>
        <v>0</v>
      </c>
    </row>
    <row r="27" spans="1:9" s="121" customFormat="1">
      <c r="A27" s="286" t="str">
        <f>'SO 05 1605-002 Pol'!B329</f>
        <v>783</v>
      </c>
      <c r="B27" s="62" t="str">
        <f>'SO 05 1605-002 Pol'!C329</f>
        <v>Nátěry</v>
      </c>
      <c r="D27" s="198"/>
      <c r="E27" s="287">
        <f>'SO 05 1605-002 Pol'!BA339</f>
        <v>0</v>
      </c>
      <c r="F27" s="288">
        <f>'SO 05 1605-002 Pol'!BB339</f>
        <v>0</v>
      </c>
      <c r="G27" s="288">
        <f>'SO 05 1605-002 Pol'!BC339</f>
        <v>0</v>
      </c>
      <c r="H27" s="288">
        <f>'SO 05 1605-002 Pol'!BD339</f>
        <v>0</v>
      </c>
      <c r="I27" s="289">
        <f>'SO 05 1605-002 Pol'!BE339</f>
        <v>0</v>
      </c>
    </row>
    <row r="28" spans="1:9" s="121" customFormat="1">
      <c r="A28" s="286" t="str">
        <f>'SO 05 1605-002 Pol'!B340</f>
        <v>784</v>
      </c>
      <c r="B28" s="62" t="str">
        <f>'SO 05 1605-002 Pol'!C340</f>
        <v>Malby</v>
      </c>
      <c r="D28" s="198"/>
      <c r="E28" s="287">
        <f>'SO 05 1605-002 Pol'!BA356</f>
        <v>0</v>
      </c>
      <c r="F28" s="288">
        <f>'SO 05 1605-002 Pol'!BB356</f>
        <v>0</v>
      </c>
      <c r="G28" s="288">
        <f>'SO 05 1605-002 Pol'!BC356</f>
        <v>0</v>
      </c>
      <c r="H28" s="288">
        <f>'SO 05 1605-002 Pol'!BD356</f>
        <v>0</v>
      </c>
      <c r="I28" s="289">
        <f>'SO 05 1605-002 Pol'!BE356</f>
        <v>0</v>
      </c>
    </row>
    <row r="29" spans="1:9" s="121" customFormat="1">
      <c r="A29" s="286" t="str">
        <f>'SO 05 1605-002 Pol'!B357</f>
        <v>D96</v>
      </c>
      <c r="B29" s="62" t="str">
        <f>'SO 05 1605-002 Pol'!C357</f>
        <v>Přesuny suti a vybouraných hmot</v>
      </c>
      <c r="D29" s="198"/>
      <c r="E29" s="287">
        <f>'SO 05 1605-002 Pol'!BA366</f>
        <v>0</v>
      </c>
      <c r="F29" s="288">
        <f>'SO 05 1605-002 Pol'!BB366</f>
        <v>0</v>
      </c>
      <c r="G29" s="288">
        <f>'SO 05 1605-002 Pol'!BC366</f>
        <v>0</v>
      </c>
      <c r="H29" s="288">
        <f>'SO 05 1605-002 Pol'!BD366</f>
        <v>0</v>
      </c>
      <c r="I29" s="289">
        <f>'SO 05 1605-002 Pol'!BE366</f>
        <v>0</v>
      </c>
    </row>
    <row r="30" spans="1:9" s="121" customFormat="1" ht="13.5" thickBot="1">
      <c r="A30" s="286" t="str">
        <f>'SO 05 1605-002 Pol'!B367</f>
        <v>M21</v>
      </c>
      <c r="B30" s="62" t="str">
        <f>'SO 05 1605-002 Pol'!C367</f>
        <v>Elektromontáže</v>
      </c>
      <c r="D30" s="198"/>
      <c r="E30" s="287">
        <f>'SO 05 1605-002 Pol'!BA379</f>
        <v>0</v>
      </c>
      <c r="F30" s="288">
        <f>'SO 05 1605-002 Pol'!BB379</f>
        <v>0</v>
      </c>
      <c r="G30" s="288">
        <f>'SO 05 1605-002 Pol'!BC379</f>
        <v>0</v>
      </c>
      <c r="H30" s="288">
        <f>'SO 05 1605-002 Pol'!BD379</f>
        <v>0</v>
      </c>
      <c r="I30" s="289">
        <f>'SO 05 1605-002 Pol'!BE379</f>
        <v>0</v>
      </c>
    </row>
    <row r="31" spans="1:9" s="14" customFormat="1" ht="13.5" thickBot="1">
      <c r="A31" s="199"/>
      <c r="B31" s="200" t="s">
        <v>77</v>
      </c>
      <c r="C31" s="200"/>
      <c r="D31" s="201"/>
      <c r="E31" s="202">
        <f>SUM(E7:E30)</f>
        <v>0</v>
      </c>
      <c r="F31" s="203">
        <f>SUM(F7:F30)</f>
        <v>0</v>
      </c>
      <c r="G31" s="203">
        <f>SUM(G7:G30)</f>
        <v>0</v>
      </c>
      <c r="H31" s="203">
        <f>SUM(H7:H30)</f>
        <v>0</v>
      </c>
      <c r="I31" s="204">
        <f>SUM(I7:I30)</f>
        <v>0</v>
      </c>
    </row>
    <row r="32" spans="1:9">
      <c r="A32" s="121"/>
      <c r="B32" s="121"/>
      <c r="C32" s="121"/>
      <c r="D32" s="121"/>
      <c r="E32" s="121"/>
      <c r="F32" s="121"/>
      <c r="G32" s="121"/>
      <c r="H32" s="121"/>
      <c r="I32" s="121"/>
    </row>
    <row r="33" spans="1:57" ht="19.5" customHeight="1">
      <c r="A33" s="190" t="s">
        <v>78</v>
      </c>
      <c r="B33" s="190"/>
      <c r="C33" s="190"/>
      <c r="D33" s="190"/>
      <c r="E33" s="190"/>
      <c r="F33" s="190"/>
      <c r="G33" s="205"/>
      <c r="H33" s="190"/>
      <c r="I33" s="190"/>
      <c r="BA33" s="127"/>
      <c r="BB33" s="127"/>
      <c r="BC33" s="127"/>
      <c r="BD33" s="127"/>
      <c r="BE33" s="127"/>
    </row>
    <row r="34" spans="1:57" ht="13.5" thickBot="1"/>
    <row r="35" spans="1:57">
      <c r="A35" s="156" t="s">
        <v>79</v>
      </c>
      <c r="B35" s="157"/>
      <c r="C35" s="157"/>
      <c r="D35" s="206"/>
      <c r="E35" s="207" t="s">
        <v>80</v>
      </c>
      <c r="F35" s="208" t="s">
        <v>12</v>
      </c>
      <c r="G35" s="209" t="s">
        <v>81</v>
      </c>
      <c r="H35" s="210"/>
      <c r="I35" s="211" t="s">
        <v>80</v>
      </c>
    </row>
    <row r="36" spans="1:57">
      <c r="A36" s="150" t="s">
        <v>1029</v>
      </c>
      <c r="B36" s="141"/>
      <c r="C36" s="141"/>
      <c r="D36" s="212"/>
      <c r="E36" s="213">
        <v>0</v>
      </c>
      <c r="F36" s="214">
        <v>0</v>
      </c>
      <c r="G36" s="215">
        <v>129891.16122987401</v>
      </c>
      <c r="H36" s="216"/>
      <c r="I36" s="217">
        <f t="shared" ref="I36:I43" si="0">E36+F36*G36/100</f>
        <v>0</v>
      </c>
      <c r="BA36" s="1">
        <v>0</v>
      </c>
    </row>
    <row r="37" spans="1:57">
      <c r="A37" s="150" t="s">
        <v>58</v>
      </c>
      <c r="B37" s="141"/>
      <c r="C37" s="141"/>
      <c r="D37" s="212"/>
      <c r="E37" s="213">
        <v>0</v>
      </c>
      <c r="F37" s="214">
        <v>0</v>
      </c>
      <c r="G37" s="215">
        <v>129891.16122987401</v>
      </c>
      <c r="H37" s="216"/>
      <c r="I37" s="217">
        <f t="shared" si="0"/>
        <v>0</v>
      </c>
      <c r="BA37" s="1">
        <v>0</v>
      </c>
    </row>
    <row r="38" spans="1:57">
      <c r="A38" s="150" t="s">
        <v>1030</v>
      </c>
      <c r="B38" s="141"/>
      <c r="C38" s="141"/>
      <c r="D38" s="212"/>
      <c r="E38" s="213">
        <v>0</v>
      </c>
      <c r="F38" s="214">
        <v>0</v>
      </c>
      <c r="G38" s="215">
        <v>129891.16122987401</v>
      </c>
      <c r="H38" s="216"/>
      <c r="I38" s="217">
        <f t="shared" si="0"/>
        <v>0</v>
      </c>
      <c r="BA38" s="1">
        <v>0</v>
      </c>
    </row>
    <row r="39" spans="1:57">
      <c r="A39" s="150" t="s">
        <v>1031</v>
      </c>
      <c r="B39" s="141"/>
      <c r="C39" s="141"/>
      <c r="D39" s="212"/>
      <c r="E39" s="213">
        <v>0</v>
      </c>
      <c r="F39" s="214">
        <v>0</v>
      </c>
      <c r="G39" s="215">
        <v>129891.16122987401</v>
      </c>
      <c r="H39" s="216"/>
      <c r="I39" s="217">
        <f t="shared" si="0"/>
        <v>0</v>
      </c>
      <c r="BA39" s="1">
        <v>0</v>
      </c>
    </row>
    <row r="40" spans="1:57">
      <c r="A40" s="150" t="s">
        <v>1032</v>
      </c>
      <c r="B40" s="141"/>
      <c r="C40" s="141"/>
      <c r="D40" s="212"/>
      <c r="E40" s="213">
        <v>0</v>
      </c>
      <c r="F40" s="214">
        <v>0</v>
      </c>
      <c r="G40" s="215">
        <v>135316.16122987401</v>
      </c>
      <c r="H40" s="216"/>
      <c r="I40" s="217">
        <f t="shared" si="0"/>
        <v>0</v>
      </c>
      <c r="BA40" s="1">
        <v>1</v>
      </c>
    </row>
    <row r="41" spans="1:57">
      <c r="A41" s="150" t="s">
        <v>1033</v>
      </c>
      <c r="B41" s="141"/>
      <c r="C41" s="141"/>
      <c r="D41" s="212"/>
      <c r="E41" s="213">
        <v>0</v>
      </c>
      <c r="F41" s="214">
        <v>0</v>
      </c>
      <c r="G41" s="215">
        <v>135316.16122987401</v>
      </c>
      <c r="H41" s="216"/>
      <c r="I41" s="217">
        <f t="shared" si="0"/>
        <v>0</v>
      </c>
      <c r="BA41" s="1">
        <v>1</v>
      </c>
    </row>
    <row r="42" spans="1:57">
      <c r="A42" s="150" t="s">
        <v>1034</v>
      </c>
      <c r="B42" s="141"/>
      <c r="C42" s="141"/>
      <c r="D42" s="212"/>
      <c r="E42" s="213">
        <v>0</v>
      </c>
      <c r="F42" s="214">
        <v>0</v>
      </c>
      <c r="G42" s="215">
        <v>135316.16122987401</v>
      </c>
      <c r="H42" s="216"/>
      <c r="I42" s="217">
        <f t="shared" si="0"/>
        <v>0</v>
      </c>
      <c r="BA42" s="1">
        <v>2</v>
      </c>
    </row>
    <row r="43" spans="1:57">
      <c r="A43" s="150" t="s">
        <v>1765</v>
      </c>
      <c r="B43" s="141"/>
      <c r="C43" s="141"/>
      <c r="D43" s="212"/>
      <c r="E43" s="213">
        <v>0</v>
      </c>
      <c r="F43" s="214">
        <v>0</v>
      </c>
      <c r="G43" s="215">
        <v>135316.16122987401</v>
      </c>
      <c r="H43" s="216"/>
      <c r="I43" s="217">
        <f t="shared" si="0"/>
        <v>0</v>
      </c>
      <c r="BA43" s="1">
        <v>2</v>
      </c>
    </row>
    <row r="44" spans="1:57" ht="13.5" thickBot="1">
      <c r="A44" s="218"/>
      <c r="B44" s="219" t="s">
        <v>82</v>
      </c>
      <c r="C44" s="220"/>
      <c r="D44" s="221"/>
      <c r="E44" s="222"/>
      <c r="F44" s="223"/>
      <c r="G44" s="223"/>
      <c r="H44" s="317">
        <f>SUM(I36:I43)</f>
        <v>0</v>
      </c>
      <c r="I44" s="318"/>
    </row>
    <row r="46" spans="1:57">
      <c r="A46" s="1" t="s">
        <v>72</v>
      </c>
      <c r="B46" s="14"/>
      <c r="F46" s="224"/>
      <c r="G46" s="225"/>
      <c r="H46" s="225"/>
      <c r="I46" s="46"/>
    </row>
    <row r="47" spans="1:57">
      <c r="A47" s="304" t="s">
        <v>1768</v>
      </c>
      <c r="B47" s="304"/>
      <c r="C47" s="304"/>
      <c r="D47" s="304"/>
      <c r="E47" s="304"/>
      <c r="F47" s="304"/>
      <c r="G47" s="304"/>
      <c r="H47" s="304"/>
      <c r="I47" s="304"/>
    </row>
    <row r="48" spans="1:57">
      <c r="A48" s="304"/>
      <c r="B48" s="304"/>
      <c r="C48" s="304"/>
      <c r="D48" s="304"/>
      <c r="E48" s="304"/>
      <c r="F48" s="304"/>
      <c r="G48" s="304"/>
      <c r="H48" s="304"/>
      <c r="I48" s="304"/>
    </row>
    <row r="49" spans="1:9">
      <c r="A49" s="304"/>
      <c r="B49" s="304"/>
      <c r="C49" s="304"/>
      <c r="D49" s="304"/>
      <c r="E49" s="304"/>
      <c r="F49" s="304"/>
      <c r="G49" s="304"/>
      <c r="H49" s="304"/>
      <c r="I49" s="304"/>
    </row>
    <row r="50" spans="1:9">
      <c r="F50" s="224"/>
      <c r="G50" s="225"/>
      <c r="H50" s="225"/>
      <c r="I50" s="46"/>
    </row>
    <row r="51" spans="1:9">
      <c r="F51" s="224"/>
      <c r="G51" s="225"/>
      <c r="H51" s="225"/>
      <c r="I51" s="46"/>
    </row>
    <row r="52" spans="1:9">
      <c r="F52" s="224"/>
      <c r="G52" s="225"/>
      <c r="H52" s="225"/>
      <c r="I52" s="46"/>
    </row>
    <row r="53" spans="1:9">
      <c r="F53" s="224"/>
      <c r="G53" s="225"/>
      <c r="H53" s="225"/>
      <c r="I53" s="46"/>
    </row>
    <row r="54" spans="1:9">
      <c r="F54" s="224"/>
      <c r="G54" s="225"/>
      <c r="H54" s="225"/>
      <c r="I54" s="46"/>
    </row>
    <row r="55" spans="1:9">
      <c r="F55" s="224"/>
      <c r="G55" s="225"/>
      <c r="H55" s="225"/>
      <c r="I55" s="46"/>
    </row>
    <row r="56" spans="1:9">
      <c r="F56" s="224"/>
      <c r="G56" s="225"/>
      <c r="H56" s="225"/>
      <c r="I56" s="46"/>
    </row>
    <row r="57" spans="1:9">
      <c r="F57" s="224"/>
      <c r="G57" s="225"/>
      <c r="H57" s="225"/>
      <c r="I57" s="46"/>
    </row>
    <row r="58" spans="1:9">
      <c r="F58" s="224"/>
      <c r="G58" s="225"/>
      <c r="H58" s="225"/>
      <c r="I58" s="46"/>
    </row>
    <row r="59" spans="1:9">
      <c r="F59" s="224"/>
      <c r="G59" s="225"/>
      <c r="H59" s="225"/>
      <c r="I59" s="46"/>
    </row>
    <row r="60" spans="1:9">
      <c r="F60" s="224"/>
      <c r="G60" s="225"/>
      <c r="H60" s="225"/>
      <c r="I60" s="46"/>
    </row>
    <row r="61" spans="1:9">
      <c r="F61" s="224"/>
      <c r="G61" s="225"/>
      <c r="H61" s="225"/>
      <c r="I61" s="46"/>
    </row>
    <row r="62" spans="1:9">
      <c r="F62" s="224"/>
      <c r="G62" s="225"/>
      <c r="H62" s="225"/>
      <c r="I62" s="46"/>
    </row>
    <row r="63" spans="1:9">
      <c r="F63" s="224"/>
      <c r="G63" s="225"/>
      <c r="H63" s="225"/>
      <c r="I63" s="46"/>
    </row>
    <row r="64" spans="1:9">
      <c r="F64" s="224"/>
      <c r="G64" s="225"/>
      <c r="H64" s="225"/>
      <c r="I64" s="46"/>
    </row>
    <row r="65" spans="6:9">
      <c r="F65" s="224"/>
      <c r="G65" s="225"/>
      <c r="H65" s="225"/>
      <c r="I65" s="46"/>
    </row>
    <row r="66" spans="6:9">
      <c r="F66" s="224"/>
      <c r="G66" s="225"/>
      <c r="H66" s="225"/>
      <c r="I66" s="46"/>
    </row>
    <row r="67" spans="6:9">
      <c r="F67" s="224"/>
      <c r="G67" s="225"/>
      <c r="H67" s="225"/>
      <c r="I67" s="46"/>
    </row>
    <row r="68" spans="6:9">
      <c r="F68" s="224"/>
      <c r="G68" s="225"/>
      <c r="H68" s="225"/>
      <c r="I68" s="46"/>
    </row>
    <row r="69" spans="6:9">
      <c r="F69" s="224"/>
      <c r="G69" s="225"/>
      <c r="H69" s="225"/>
      <c r="I69" s="46"/>
    </row>
    <row r="70" spans="6:9">
      <c r="F70" s="224"/>
      <c r="G70" s="225"/>
      <c r="H70" s="225"/>
      <c r="I70" s="46"/>
    </row>
    <row r="71" spans="6:9">
      <c r="F71" s="224"/>
      <c r="G71" s="225"/>
      <c r="H71" s="225"/>
      <c r="I71" s="46"/>
    </row>
    <row r="72" spans="6:9">
      <c r="F72" s="224"/>
      <c r="G72" s="225"/>
      <c r="H72" s="225"/>
      <c r="I72" s="46"/>
    </row>
    <row r="73" spans="6:9">
      <c r="F73" s="224"/>
      <c r="G73" s="225"/>
      <c r="H73" s="225"/>
      <c r="I73" s="46"/>
    </row>
    <row r="74" spans="6:9">
      <c r="F74" s="224"/>
      <c r="G74" s="225"/>
      <c r="H74" s="225"/>
      <c r="I74" s="46"/>
    </row>
    <row r="75" spans="6:9">
      <c r="F75" s="224"/>
      <c r="G75" s="225"/>
      <c r="H75" s="225"/>
      <c r="I75" s="46"/>
    </row>
    <row r="76" spans="6:9">
      <c r="F76" s="224"/>
      <c r="G76" s="225"/>
      <c r="H76" s="225"/>
      <c r="I76" s="46"/>
    </row>
    <row r="77" spans="6:9">
      <c r="F77" s="224"/>
      <c r="G77" s="225"/>
      <c r="H77" s="225"/>
      <c r="I77" s="46"/>
    </row>
    <row r="78" spans="6:9">
      <c r="F78" s="224"/>
      <c r="G78" s="225"/>
      <c r="H78" s="225"/>
      <c r="I78" s="46"/>
    </row>
    <row r="79" spans="6:9">
      <c r="F79" s="224"/>
      <c r="G79" s="225"/>
      <c r="H79" s="225"/>
      <c r="I79" s="46"/>
    </row>
    <row r="80" spans="6:9">
      <c r="F80" s="224"/>
      <c r="G80" s="225"/>
      <c r="H80" s="225"/>
      <c r="I80" s="46"/>
    </row>
    <row r="81" spans="6:9">
      <c r="F81" s="224"/>
      <c r="G81" s="225"/>
      <c r="H81" s="225"/>
      <c r="I81" s="46"/>
    </row>
    <row r="82" spans="6:9">
      <c r="F82" s="224"/>
      <c r="G82" s="225"/>
      <c r="H82" s="225"/>
      <c r="I82" s="46"/>
    </row>
    <row r="83" spans="6:9">
      <c r="F83" s="224"/>
      <c r="G83" s="225"/>
      <c r="H83" s="225"/>
      <c r="I83" s="46"/>
    </row>
    <row r="84" spans="6:9">
      <c r="F84" s="224"/>
      <c r="G84" s="225"/>
      <c r="H84" s="225"/>
      <c r="I84" s="46"/>
    </row>
    <row r="85" spans="6:9">
      <c r="F85" s="224"/>
      <c r="G85" s="225"/>
      <c r="H85" s="225"/>
      <c r="I85" s="46"/>
    </row>
    <row r="86" spans="6:9">
      <c r="F86" s="224"/>
      <c r="G86" s="225"/>
      <c r="H86" s="225"/>
      <c r="I86" s="46"/>
    </row>
    <row r="87" spans="6:9">
      <c r="F87" s="224"/>
      <c r="G87" s="225"/>
      <c r="H87" s="225"/>
      <c r="I87" s="46"/>
    </row>
    <row r="88" spans="6:9">
      <c r="F88" s="224"/>
      <c r="G88" s="225"/>
      <c r="H88" s="225"/>
      <c r="I88" s="46"/>
    </row>
    <row r="89" spans="6:9">
      <c r="F89" s="224"/>
      <c r="G89" s="225"/>
      <c r="H89" s="225"/>
      <c r="I89" s="46"/>
    </row>
    <row r="90" spans="6:9">
      <c r="F90" s="224"/>
      <c r="G90" s="225"/>
      <c r="H90" s="225"/>
      <c r="I90" s="46"/>
    </row>
    <row r="91" spans="6:9">
      <c r="F91" s="224"/>
      <c r="G91" s="225"/>
      <c r="H91" s="225"/>
      <c r="I91" s="46"/>
    </row>
    <row r="92" spans="6:9">
      <c r="F92" s="224"/>
      <c r="G92" s="225"/>
      <c r="H92" s="225"/>
      <c r="I92" s="46"/>
    </row>
    <row r="93" spans="6:9">
      <c r="F93" s="224"/>
      <c r="G93" s="225"/>
      <c r="H93" s="225"/>
      <c r="I93" s="46"/>
    </row>
    <row r="94" spans="6:9">
      <c r="F94" s="224"/>
      <c r="G94" s="225"/>
      <c r="H94" s="225"/>
      <c r="I94" s="46"/>
    </row>
    <row r="95" spans="6:9">
      <c r="F95" s="224"/>
      <c r="G95" s="225"/>
      <c r="H95" s="225"/>
      <c r="I95" s="46"/>
    </row>
  </sheetData>
  <mergeCells count="5">
    <mergeCell ref="A1:B1"/>
    <mergeCell ref="A2:B2"/>
    <mergeCell ref="G2:I2"/>
    <mergeCell ref="H44:I44"/>
    <mergeCell ref="A47:I49"/>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&amp;A</oddFooter>
  </headerFooter>
</worksheet>
</file>

<file path=xl/worksheets/sheet16.xml><?xml version="1.0" encoding="utf-8"?>
<worksheet xmlns="http://schemas.openxmlformats.org/spreadsheetml/2006/main" xmlns:r="http://schemas.openxmlformats.org/officeDocument/2006/relationships">
  <sheetPr codeName="List6"/>
  <dimension ref="A1:CB452"/>
  <sheetViews>
    <sheetView showGridLines="0" showZeros="0" topLeftCell="A342" zoomScaleNormal="100" zoomScaleSheetLayoutView="100" workbookViewId="0">
      <selection activeCell="F380" sqref="F380"/>
    </sheetView>
  </sheetViews>
  <sheetFormatPr defaultRowHeight="12.75"/>
  <cols>
    <col min="1" max="1" width="4.42578125" style="226" customWidth="1"/>
    <col min="2" max="2" width="11.5703125" style="226" customWidth="1"/>
    <col min="3" max="3" width="40.42578125" style="226" customWidth="1"/>
    <col min="4" max="4" width="5.5703125" style="226" customWidth="1"/>
    <col min="5" max="5" width="8.5703125" style="234" customWidth="1"/>
    <col min="6" max="6" width="9.85546875" style="226" customWidth="1"/>
    <col min="7" max="7" width="13.85546875" style="226" customWidth="1"/>
    <col min="8" max="8" width="11.7109375" style="226" customWidth="1"/>
    <col min="9" max="9" width="11.5703125" style="226" customWidth="1"/>
    <col min="10" max="10" width="11" style="226" customWidth="1"/>
    <col min="11" max="11" width="10.42578125" style="226" customWidth="1"/>
    <col min="12" max="12" width="75.42578125" style="226" customWidth="1"/>
    <col min="13" max="13" width="45.28515625" style="226" customWidth="1"/>
    <col min="14" max="16384" width="9.140625" style="226"/>
  </cols>
  <sheetData>
    <row r="1" spans="1:80" ht="15.75">
      <c r="A1" s="325" t="s">
        <v>83</v>
      </c>
      <c r="B1" s="325"/>
      <c r="C1" s="325"/>
      <c r="D1" s="325"/>
      <c r="E1" s="325"/>
      <c r="F1" s="325"/>
      <c r="G1" s="325"/>
    </row>
    <row r="2" spans="1:80" ht="14.25" customHeight="1" thickBot="1">
      <c r="B2" s="227"/>
      <c r="C2" s="228"/>
      <c r="D2" s="228"/>
      <c r="E2" s="229"/>
      <c r="F2" s="228"/>
      <c r="G2" s="228"/>
    </row>
    <row r="3" spans="1:80" ht="13.5" thickTop="1">
      <c r="A3" s="310" t="s">
        <v>2</v>
      </c>
      <c r="B3" s="311"/>
      <c r="C3" s="180" t="s">
        <v>103</v>
      </c>
      <c r="D3" s="181"/>
      <c r="E3" s="230" t="s">
        <v>84</v>
      </c>
      <c r="F3" s="231" t="str">
        <f>'SO 05 1605-002 Rek'!H1</f>
        <v>16/05-002</v>
      </c>
      <c r="G3" s="232"/>
    </row>
    <row r="4" spans="1:80" ht="13.5" thickBot="1">
      <c r="A4" s="326" t="s">
        <v>74</v>
      </c>
      <c r="B4" s="313"/>
      <c r="C4" s="186" t="s">
        <v>1663</v>
      </c>
      <c r="D4" s="187"/>
      <c r="E4" s="327" t="str">
        <f>'SO 05 1605-002 Rek'!G2</f>
        <v>WC pro imobilní ve 3.NP</v>
      </c>
      <c r="F4" s="328"/>
      <c r="G4" s="329"/>
    </row>
    <row r="5" spans="1:80" ht="13.5" thickTop="1">
      <c r="A5" s="233"/>
      <c r="G5" s="235"/>
    </row>
    <row r="6" spans="1:80" ht="27" customHeight="1">
      <c r="A6" s="236" t="s">
        <v>85</v>
      </c>
      <c r="B6" s="237" t="s">
        <v>86</v>
      </c>
      <c r="C6" s="237" t="s">
        <v>87</v>
      </c>
      <c r="D6" s="237" t="s">
        <v>88</v>
      </c>
      <c r="E6" s="238" t="s">
        <v>89</v>
      </c>
      <c r="F6" s="237" t="s">
        <v>90</v>
      </c>
      <c r="G6" s="239" t="s">
        <v>91</v>
      </c>
      <c r="H6" s="240" t="s">
        <v>92</v>
      </c>
      <c r="I6" s="240" t="s">
        <v>93</v>
      </c>
      <c r="J6" s="240" t="s">
        <v>94</v>
      </c>
      <c r="K6" s="240" t="s">
        <v>95</v>
      </c>
    </row>
    <row r="7" spans="1:80">
      <c r="A7" s="241" t="s">
        <v>96</v>
      </c>
      <c r="B7" s="242" t="s">
        <v>163</v>
      </c>
      <c r="C7" s="243" t="s">
        <v>164</v>
      </c>
      <c r="D7" s="244"/>
      <c r="E7" s="245"/>
      <c r="F7" s="245"/>
      <c r="G7" s="246"/>
      <c r="H7" s="247"/>
      <c r="I7" s="248"/>
      <c r="J7" s="249"/>
      <c r="K7" s="250"/>
      <c r="O7" s="251">
        <v>1</v>
      </c>
    </row>
    <row r="8" spans="1:80">
      <c r="A8" s="252">
        <v>1</v>
      </c>
      <c r="B8" s="253" t="s">
        <v>1038</v>
      </c>
      <c r="C8" s="254" t="s">
        <v>1039</v>
      </c>
      <c r="D8" s="255" t="s">
        <v>312</v>
      </c>
      <c r="E8" s="256">
        <v>3.4849999999999999</v>
      </c>
      <c r="F8" s="256"/>
      <c r="G8" s="257">
        <f>E8*F8</f>
        <v>0</v>
      </c>
      <c r="H8" s="258">
        <v>0</v>
      </c>
      <c r="I8" s="259">
        <f>E8*H8</f>
        <v>0</v>
      </c>
      <c r="J8" s="258">
        <v>0</v>
      </c>
      <c r="K8" s="259">
        <f>E8*J8</f>
        <v>0</v>
      </c>
      <c r="O8" s="251">
        <v>2</v>
      </c>
      <c r="AA8" s="226">
        <v>1</v>
      </c>
      <c r="AB8" s="226">
        <v>0</v>
      </c>
      <c r="AC8" s="226">
        <v>0</v>
      </c>
      <c r="AZ8" s="226">
        <v>1</v>
      </c>
      <c r="BA8" s="226">
        <f>IF(AZ8=1,G8,0)</f>
        <v>0</v>
      </c>
      <c r="BB8" s="226">
        <f>IF(AZ8=2,G8,0)</f>
        <v>0</v>
      </c>
      <c r="BC8" s="226">
        <f>IF(AZ8=3,G8,0)</f>
        <v>0</v>
      </c>
      <c r="BD8" s="226">
        <f>IF(AZ8=4,G8,0)</f>
        <v>0</v>
      </c>
      <c r="BE8" s="226">
        <f>IF(AZ8=5,G8,0)</f>
        <v>0</v>
      </c>
      <c r="CA8" s="251">
        <v>1</v>
      </c>
      <c r="CB8" s="251">
        <v>0</v>
      </c>
    </row>
    <row r="9" spans="1:80">
      <c r="A9" s="260"/>
      <c r="B9" s="264"/>
      <c r="C9" s="322" t="s">
        <v>1040</v>
      </c>
      <c r="D9" s="323"/>
      <c r="E9" s="265">
        <v>3.4849999999999999</v>
      </c>
      <c r="F9" s="266"/>
      <c r="G9" s="267"/>
      <c r="H9" s="268"/>
      <c r="I9" s="262"/>
      <c r="J9" s="269"/>
      <c r="K9" s="262"/>
      <c r="M9" s="263" t="s">
        <v>1040</v>
      </c>
      <c r="O9" s="251"/>
    </row>
    <row r="10" spans="1:80" ht="22.5">
      <c r="A10" s="252">
        <v>2</v>
      </c>
      <c r="B10" s="253" t="s">
        <v>1664</v>
      </c>
      <c r="C10" s="254" t="s">
        <v>1665</v>
      </c>
      <c r="D10" s="255" t="s">
        <v>140</v>
      </c>
      <c r="E10" s="256">
        <v>2.8E-3</v>
      </c>
      <c r="F10" s="256"/>
      <c r="G10" s="257">
        <f>E10*F10</f>
        <v>0</v>
      </c>
      <c r="H10" s="258">
        <v>1.0900000000000001</v>
      </c>
      <c r="I10" s="259">
        <f>E10*H10</f>
        <v>3.052E-3</v>
      </c>
      <c r="J10" s="258">
        <v>0</v>
      </c>
      <c r="K10" s="259">
        <f>E10*J10</f>
        <v>0</v>
      </c>
      <c r="O10" s="251">
        <v>2</v>
      </c>
      <c r="AA10" s="226">
        <v>1</v>
      </c>
      <c r="AB10" s="226">
        <v>0</v>
      </c>
      <c r="AC10" s="226">
        <v>0</v>
      </c>
      <c r="AZ10" s="226">
        <v>1</v>
      </c>
      <c r="BA10" s="226">
        <f>IF(AZ10=1,G10,0)</f>
        <v>0</v>
      </c>
      <c r="BB10" s="226">
        <f>IF(AZ10=2,G10,0)</f>
        <v>0</v>
      </c>
      <c r="BC10" s="226">
        <f>IF(AZ10=3,G10,0)</f>
        <v>0</v>
      </c>
      <c r="BD10" s="226">
        <f>IF(AZ10=4,G10,0)</f>
        <v>0</v>
      </c>
      <c r="BE10" s="226">
        <f>IF(AZ10=5,G10,0)</f>
        <v>0</v>
      </c>
      <c r="CA10" s="251">
        <v>1</v>
      </c>
      <c r="CB10" s="251">
        <v>0</v>
      </c>
    </row>
    <row r="11" spans="1:80">
      <c r="A11" s="260"/>
      <c r="B11" s="264"/>
      <c r="C11" s="322" t="s">
        <v>1666</v>
      </c>
      <c r="D11" s="323"/>
      <c r="E11" s="265">
        <v>2.8E-3</v>
      </c>
      <c r="F11" s="266"/>
      <c r="G11" s="267"/>
      <c r="H11" s="268"/>
      <c r="I11" s="262"/>
      <c r="J11" s="269"/>
      <c r="K11" s="262"/>
      <c r="M11" s="263" t="s">
        <v>1666</v>
      </c>
      <c r="O11" s="251"/>
    </row>
    <row r="12" spans="1:80">
      <c r="A12" s="252">
        <v>3</v>
      </c>
      <c r="B12" s="253" t="s">
        <v>1667</v>
      </c>
      <c r="C12" s="254" t="s">
        <v>1668</v>
      </c>
      <c r="D12" s="255" t="s">
        <v>110</v>
      </c>
      <c r="E12" s="256">
        <v>1.0825</v>
      </c>
      <c r="F12" s="256"/>
      <c r="G12" s="257">
        <f>E12*F12</f>
        <v>0</v>
      </c>
      <c r="H12" s="258">
        <v>7.9380000000000006E-2</v>
      </c>
      <c r="I12" s="259">
        <f>E12*H12</f>
        <v>8.5928850000000015E-2</v>
      </c>
      <c r="J12" s="258">
        <v>0</v>
      </c>
      <c r="K12" s="259">
        <f>E12*J12</f>
        <v>0</v>
      </c>
      <c r="O12" s="251">
        <v>2</v>
      </c>
      <c r="AA12" s="226">
        <v>1</v>
      </c>
      <c r="AB12" s="226">
        <v>1</v>
      </c>
      <c r="AC12" s="226">
        <v>1</v>
      </c>
      <c r="AZ12" s="226">
        <v>1</v>
      </c>
      <c r="BA12" s="226">
        <f>IF(AZ12=1,G12,0)</f>
        <v>0</v>
      </c>
      <c r="BB12" s="226">
        <f>IF(AZ12=2,G12,0)</f>
        <v>0</v>
      </c>
      <c r="BC12" s="226">
        <f>IF(AZ12=3,G12,0)</f>
        <v>0</v>
      </c>
      <c r="BD12" s="226">
        <f>IF(AZ12=4,G12,0)</f>
        <v>0</v>
      </c>
      <c r="BE12" s="226">
        <f>IF(AZ12=5,G12,0)</f>
        <v>0</v>
      </c>
      <c r="CA12" s="251">
        <v>1</v>
      </c>
      <c r="CB12" s="251">
        <v>1</v>
      </c>
    </row>
    <row r="13" spans="1:80">
      <c r="A13" s="260"/>
      <c r="B13" s="264"/>
      <c r="C13" s="322" t="s">
        <v>1669</v>
      </c>
      <c r="D13" s="323"/>
      <c r="E13" s="265">
        <v>1.0825</v>
      </c>
      <c r="F13" s="266"/>
      <c r="G13" s="267"/>
      <c r="H13" s="268"/>
      <c r="I13" s="262"/>
      <c r="J13" s="269"/>
      <c r="K13" s="262"/>
      <c r="M13" s="263" t="s">
        <v>1669</v>
      </c>
      <c r="O13" s="251"/>
    </row>
    <row r="14" spans="1:80">
      <c r="A14" s="270"/>
      <c r="B14" s="271" t="s">
        <v>100</v>
      </c>
      <c r="C14" s="272" t="s">
        <v>165</v>
      </c>
      <c r="D14" s="273"/>
      <c r="E14" s="274"/>
      <c r="F14" s="275"/>
      <c r="G14" s="276">
        <f>SUM(G7:G13)</f>
        <v>0</v>
      </c>
      <c r="H14" s="277"/>
      <c r="I14" s="278">
        <f>SUM(I7:I13)</f>
        <v>8.8980850000000014E-2</v>
      </c>
      <c r="J14" s="277"/>
      <c r="K14" s="278">
        <f>SUM(K7:K13)</f>
        <v>0</v>
      </c>
      <c r="O14" s="251">
        <v>4</v>
      </c>
      <c r="BA14" s="279">
        <f>SUM(BA7:BA13)</f>
        <v>0</v>
      </c>
      <c r="BB14" s="279">
        <f>SUM(BB7:BB13)</f>
        <v>0</v>
      </c>
      <c r="BC14" s="279">
        <f>SUM(BC7:BC13)</f>
        <v>0</v>
      </c>
      <c r="BD14" s="279">
        <f>SUM(BD7:BD13)</f>
        <v>0</v>
      </c>
      <c r="BE14" s="279">
        <f>SUM(BE7:BE13)</f>
        <v>0</v>
      </c>
    </row>
    <row r="15" spans="1:80">
      <c r="A15" s="241" t="s">
        <v>96</v>
      </c>
      <c r="B15" s="242" t="s">
        <v>263</v>
      </c>
      <c r="C15" s="243" t="s">
        <v>264</v>
      </c>
      <c r="D15" s="244"/>
      <c r="E15" s="245"/>
      <c r="F15" s="245"/>
      <c r="G15" s="246"/>
      <c r="H15" s="247"/>
      <c r="I15" s="248"/>
      <c r="J15" s="249"/>
      <c r="K15" s="250"/>
      <c r="O15" s="251">
        <v>1</v>
      </c>
    </row>
    <row r="16" spans="1:80" ht="22.5">
      <c r="A16" s="252">
        <v>4</v>
      </c>
      <c r="B16" s="253" t="s">
        <v>1041</v>
      </c>
      <c r="C16" s="254" t="s">
        <v>1042</v>
      </c>
      <c r="D16" s="255" t="s">
        <v>312</v>
      </c>
      <c r="E16" s="256">
        <v>25</v>
      </c>
      <c r="F16" s="256"/>
      <c r="G16" s="257">
        <f>E16*F16</f>
        <v>0</v>
      </c>
      <c r="H16" s="258">
        <v>1.56E-3</v>
      </c>
      <c r="I16" s="259">
        <f>E16*H16</f>
        <v>3.9E-2</v>
      </c>
      <c r="J16" s="258">
        <v>0</v>
      </c>
      <c r="K16" s="259">
        <f>E16*J16</f>
        <v>0</v>
      </c>
      <c r="O16" s="251">
        <v>2</v>
      </c>
      <c r="AA16" s="226">
        <v>1</v>
      </c>
      <c r="AB16" s="226">
        <v>1</v>
      </c>
      <c r="AC16" s="226">
        <v>1</v>
      </c>
      <c r="AZ16" s="226">
        <v>1</v>
      </c>
      <c r="BA16" s="226">
        <f>IF(AZ16=1,G16,0)</f>
        <v>0</v>
      </c>
      <c r="BB16" s="226">
        <f>IF(AZ16=2,G16,0)</f>
        <v>0</v>
      </c>
      <c r="BC16" s="226">
        <f>IF(AZ16=3,G16,0)</f>
        <v>0</v>
      </c>
      <c r="BD16" s="226">
        <f>IF(AZ16=4,G16,0)</f>
        <v>0</v>
      </c>
      <c r="BE16" s="226">
        <f>IF(AZ16=5,G16,0)</f>
        <v>0</v>
      </c>
      <c r="CA16" s="251">
        <v>1</v>
      </c>
      <c r="CB16" s="251">
        <v>1</v>
      </c>
    </row>
    <row r="17" spans="1:80">
      <c r="A17" s="260"/>
      <c r="B17" s="264"/>
      <c r="C17" s="322" t="s">
        <v>625</v>
      </c>
      <c r="D17" s="323"/>
      <c r="E17" s="265">
        <v>25</v>
      </c>
      <c r="F17" s="266"/>
      <c r="G17" s="267"/>
      <c r="H17" s="268"/>
      <c r="I17" s="262"/>
      <c r="J17" s="269"/>
      <c r="K17" s="262"/>
      <c r="M17" s="263" t="s">
        <v>625</v>
      </c>
      <c r="O17" s="251"/>
    </row>
    <row r="18" spans="1:80" ht="22.5">
      <c r="A18" s="252">
        <v>5</v>
      </c>
      <c r="B18" s="253" t="s">
        <v>1044</v>
      </c>
      <c r="C18" s="254" t="s">
        <v>1045</v>
      </c>
      <c r="D18" s="255" t="s">
        <v>312</v>
      </c>
      <c r="E18" s="256">
        <v>5</v>
      </c>
      <c r="F18" s="256"/>
      <c r="G18" s="257">
        <f>E18*F18</f>
        <v>0</v>
      </c>
      <c r="H18" s="258">
        <v>8.4899999999999993E-3</v>
      </c>
      <c r="I18" s="259">
        <f>E18*H18</f>
        <v>4.2449999999999995E-2</v>
      </c>
      <c r="J18" s="258">
        <v>0</v>
      </c>
      <c r="K18" s="259">
        <f>E18*J18</f>
        <v>0</v>
      </c>
      <c r="O18" s="251">
        <v>2</v>
      </c>
      <c r="AA18" s="226">
        <v>1</v>
      </c>
      <c r="AB18" s="226">
        <v>1</v>
      </c>
      <c r="AC18" s="226">
        <v>1</v>
      </c>
      <c r="AZ18" s="226">
        <v>1</v>
      </c>
      <c r="BA18" s="226">
        <f>IF(AZ18=1,G18,0)</f>
        <v>0</v>
      </c>
      <c r="BB18" s="226">
        <f>IF(AZ18=2,G18,0)</f>
        <v>0</v>
      </c>
      <c r="BC18" s="226">
        <f>IF(AZ18=3,G18,0)</f>
        <v>0</v>
      </c>
      <c r="BD18" s="226">
        <f>IF(AZ18=4,G18,0)</f>
        <v>0</v>
      </c>
      <c r="BE18" s="226">
        <f>IF(AZ18=5,G18,0)</f>
        <v>0</v>
      </c>
      <c r="CA18" s="251">
        <v>1</v>
      </c>
      <c r="CB18" s="251">
        <v>1</v>
      </c>
    </row>
    <row r="19" spans="1:80">
      <c r="A19" s="260"/>
      <c r="B19" s="264"/>
      <c r="C19" s="322" t="s">
        <v>1670</v>
      </c>
      <c r="D19" s="323"/>
      <c r="E19" s="265">
        <v>5</v>
      </c>
      <c r="F19" s="266"/>
      <c r="G19" s="267"/>
      <c r="H19" s="268"/>
      <c r="I19" s="262"/>
      <c r="J19" s="269"/>
      <c r="K19" s="262"/>
      <c r="M19" s="263" t="s">
        <v>1670</v>
      </c>
      <c r="O19" s="251"/>
    </row>
    <row r="20" spans="1:80" ht="22.5">
      <c r="A20" s="252">
        <v>6</v>
      </c>
      <c r="B20" s="253" t="s">
        <v>1047</v>
      </c>
      <c r="C20" s="254" t="s">
        <v>1048</v>
      </c>
      <c r="D20" s="255" t="s">
        <v>312</v>
      </c>
      <c r="E20" s="256">
        <v>11</v>
      </c>
      <c r="F20" s="256"/>
      <c r="G20" s="257">
        <f>E20*F20</f>
        <v>0</v>
      </c>
      <c r="H20" s="258">
        <v>1.7330000000000002E-2</v>
      </c>
      <c r="I20" s="259">
        <f>E20*H20</f>
        <v>0.19063000000000002</v>
      </c>
      <c r="J20" s="258">
        <v>0</v>
      </c>
      <c r="K20" s="259">
        <f>E20*J20</f>
        <v>0</v>
      </c>
      <c r="O20" s="251">
        <v>2</v>
      </c>
      <c r="AA20" s="226">
        <v>1</v>
      </c>
      <c r="AB20" s="226">
        <v>1</v>
      </c>
      <c r="AC20" s="226">
        <v>1</v>
      </c>
      <c r="AZ20" s="226">
        <v>1</v>
      </c>
      <c r="BA20" s="226">
        <f>IF(AZ20=1,G20,0)</f>
        <v>0</v>
      </c>
      <c r="BB20" s="226">
        <f>IF(AZ20=2,G20,0)</f>
        <v>0</v>
      </c>
      <c r="BC20" s="226">
        <f>IF(AZ20=3,G20,0)</f>
        <v>0</v>
      </c>
      <c r="BD20" s="226">
        <f>IF(AZ20=4,G20,0)</f>
        <v>0</v>
      </c>
      <c r="BE20" s="226">
        <f>IF(AZ20=5,G20,0)</f>
        <v>0</v>
      </c>
      <c r="CA20" s="251">
        <v>1</v>
      </c>
      <c r="CB20" s="251">
        <v>1</v>
      </c>
    </row>
    <row r="21" spans="1:80">
      <c r="A21" s="260"/>
      <c r="B21" s="264"/>
      <c r="C21" s="322" t="s">
        <v>1671</v>
      </c>
      <c r="D21" s="323"/>
      <c r="E21" s="265">
        <v>11</v>
      </c>
      <c r="F21" s="266"/>
      <c r="G21" s="267"/>
      <c r="H21" s="268"/>
      <c r="I21" s="262"/>
      <c r="J21" s="269"/>
      <c r="K21" s="262"/>
      <c r="M21" s="263" t="s">
        <v>1671</v>
      </c>
      <c r="O21" s="251"/>
    </row>
    <row r="22" spans="1:80">
      <c r="A22" s="252">
        <v>7</v>
      </c>
      <c r="B22" s="253" t="s">
        <v>290</v>
      </c>
      <c r="C22" s="254" t="s">
        <v>291</v>
      </c>
      <c r="D22" s="255" t="s">
        <v>110</v>
      </c>
      <c r="E22" s="256">
        <v>1.21</v>
      </c>
      <c r="F22" s="256"/>
      <c r="G22" s="257">
        <f>E22*F22</f>
        <v>0</v>
      </c>
      <c r="H22" s="258">
        <v>4.7660000000000001E-2</v>
      </c>
      <c r="I22" s="259">
        <f>E22*H22</f>
        <v>5.76686E-2</v>
      </c>
      <c r="J22" s="258">
        <v>0</v>
      </c>
      <c r="K22" s="259">
        <f>E22*J22</f>
        <v>0</v>
      </c>
      <c r="O22" s="251">
        <v>2</v>
      </c>
      <c r="AA22" s="226">
        <v>1</v>
      </c>
      <c r="AB22" s="226">
        <v>1</v>
      </c>
      <c r="AC22" s="226">
        <v>1</v>
      </c>
      <c r="AZ22" s="226">
        <v>1</v>
      </c>
      <c r="BA22" s="226">
        <f>IF(AZ22=1,G22,0)</f>
        <v>0</v>
      </c>
      <c r="BB22" s="226">
        <f>IF(AZ22=2,G22,0)</f>
        <v>0</v>
      </c>
      <c r="BC22" s="226">
        <f>IF(AZ22=3,G22,0)</f>
        <v>0</v>
      </c>
      <c r="BD22" s="226">
        <f>IF(AZ22=4,G22,0)</f>
        <v>0</v>
      </c>
      <c r="BE22" s="226">
        <f>IF(AZ22=5,G22,0)</f>
        <v>0</v>
      </c>
      <c r="CA22" s="251">
        <v>1</v>
      </c>
      <c r="CB22" s="251">
        <v>1</v>
      </c>
    </row>
    <row r="23" spans="1:80">
      <c r="A23" s="260"/>
      <c r="B23" s="264"/>
      <c r="C23" s="322" t="s">
        <v>1672</v>
      </c>
      <c r="D23" s="323"/>
      <c r="E23" s="265">
        <v>0.90749999999999997</v>
      </c>
      <c r="F23" s="266"/>
      <c r="G23" s="267"/>
      <c r="H23" s="268"/>
      <c r="I23" s="262"/>
      <c r="J23" s="269"/>
      <c r="K23" s="262"/>
      <c r="M23" s="263" t="s">
        <v>1672</v>
      </c>
      <c r="O23" s="251"/>
    </row>
    <row r="24" spans="1:80">
      <c r="A24" s="260"/>
      <c r="B24" s="264"/>
      <c r="C24" s="322" t="s">
        <v>1673</v>
      </c>
      <c r="D24" s="323"/>
      <c r="E24" s="265">
        <v>0.30249999999999999</v>
      </c>
      <c r="F24" s="266"/>
      <c r="G24" s="267"/>
      <c r="H24" s="268"/>
      <c r="I24" s="262"/>
      <c r="J24" s="269"/>
      <c r="K24" s="262"/>
      <c r="M24" s="263" t="s">
        <v>1673</v>
      </c>
      <c r="O24" s="251"/>
    </row>
    <row r="25" spans="1:80">
      <c r="A25" s="252">
        <v>8</v>
      </c>
      <c r="B25" s="253" t="s">
        <v>297</v>
      </c>
      <c r="C25" s="254" t="s">
        <v>298</v>
      </c>
      <c r="D25" s="255" t="s">
        <v>110</v>
      </c>
      <c r="E25" s="256">
        <v>4.2350000000000003</v>
      </c>
      <c r="F25" s="256"/>
      <c r="G25" s="257">
        <f>E25*F25</f>
        <v>0</v>
      </c>
      <c r="H25" s="258">
        <v>3.9210000000000002E-2</v>
      </c>
      <c r="I25" s="259">
        <f>E25*H25</f>
        <v>0.16605435000000002</v>
      </c>
      <c r="J25" s="258">
        <v>0</v>
      </c>
      <c r="K25" s="259">
        <f>E25*J25</f>
        <v>0</v>
      </c>
      <c r="O25" s="251">
        <v>2</v>
      </c>
      <c r="AA25" s="226">
        <v>1</v>
      </c>
      <c r="AB25" s="226">
        <v>1</v>
      </c>
      <c r="AC25" s="226">
        <v>1</v>
      </c>
      <c r="AZ25" s="226">
        <v>1</v>
      </c>
      <c r="BA25" s="226">
        <f>IF(AZ25=1,G25,0)</f>
        <v>0</v>
      </c>
      <c r="BB25" s="226">
        <f>IF(AZ25=2,G25,0)</f>
        <v>0</v>
      </c>
      <c r="BC25" s="226">
        <f>IF(AZ25=3,G25,0)</f>
        <v>0</v>
      </c>
      <c r="BD25" s="226">
        <f>IF(AZ25=4,G25,0)</f>
        <v>0</v>
      </c>
      <c r="BE25" s="226">
        <f>IF(AZ25=5,G25,0)</f>
        <v>0</v>
      </c>
      <c r="CA25" s="251">
        <v>1</v>
      </c>
      <c r="CB25" s="251">
        <v>1</v>
      </c>
    </row>
    <row r="26" spans="1:80">
      <c r="A26" s="260"/>
      <c r="B26" s="264"/>
      <c r="C26" s="322" t="s">
        <v>1674</v>
      </c>
      <c r="D26" s="323"/>
      <c r="E26" s="265">
        <v>1.8149999999999999</v>
      </c>
      <c r="F26" s="266"/>
      <c r="G26" s="267"/>
      <c r="H26" s="268"/>
      <c r="I26" s="262"/>
      <c r="J26" s="269"/>
      <c r="K26" s="262"/>
      <c r="M26" s="263" t="s">
        <v>1674</v>
      </c>
      <c r="O26" s="251"/>
    </row>
    <row r="27" spans="1:80">
      <c r="A27" s="260"/>
      <c r="B27" s="264"/>
      <c r="C27" s="322" t="s">
        <v>1675</v>
      </c>
      <c r="D27" s="323"/>
      <c r="E27" s="265">
        <v>2.42</v>
      </c>
      <c r="F27" s="266"/>
      <c r="G27" s="267"/>
      <c r="H27" s="268"/>
      <c r="I27" s="262"/>
      <c r="J27" s="269"/>
      <c r="K27" s="262"/>
      <c r="M27" s="263" t="s">
        <v>1675</v>
      </c>
      <c r="O27" s="251"/>
    </row>
    <row r="28" spans="1:80" ht="22.5">
      <c r="A28" s="252">
        <v>9</v>
      </c>
      <c r="B28" s="253" t="s">
        <v>300</v>
      </c>
      <c r="C28" s="254" t="s">
        <v>301</v>
      </c>
      <c r="D28" s="255" t="s">
        <v>110</v>
      </c>
      <c r="E28" s="256">
        <v>3.952</v>
      </c>
      <c r="F28" s="256"/>
      <c r="G28" s="257">
        <f>E28*F28</f>
        <v>0</v>
      </c>
      <c r="H28" s="258">
        <v>3.3709999999999997E-2</v>
      </c>
      <c r="I28" s="259">
        <f>E28*H28</f>
        <v>0.13322191999999999</v>
      </c>
      <c r="J28" s="258">
        <v>0</v>
      </c>
      <c r="K28" s="259">
        <f>E28*J28</f>
        <v>0</v>
      </c>
      <c r="O28" s="251">
        <v>2</v>
      </c>
      <c r="AA28" s="226">
        <v>1</v>
      </c>
      <c r="AB28" s="226">
        <v>1</v>
      </c>
      <c r="AC28" s="226">
        <v>1</v>
      </c>
      <c r="AZ28" s="226">
        <v>1</v>
      </c>
      <c r="BA28" s="226">
        <f>IF(AZ28=1,G28,0)</f>
        <v>0</v>
      </c>
      <c r="BB28" s="226">
        <f>IF(AZ28=2,G28,0)</f>
        <v>0</v>
      </c>
      <c r="BC28" s="226">
        <f>IF(AZ28=3,G28,0)</f>
        <v>0</v>
      </c>
      <c r="BD28" s="226">
        <f>IF(AZ28=4,G28,0)</f>
        <v>0</v>
      </c>
      <c r="BE28" s="226">
        <f>IF(AZ28=5,G28,0)</f>
        <v>0</v>
      </c>
      <c r="CA28" s="251">
        <v>1</v>
      </c>
      <c r="CB28" s="251">
        <v>1</v>
      </c>
    </row>
    <row r="29" spans="1:80">
      <c r="A29" s="260"/>
      <c r="B29" s="264"/>
      <c r="C29" s="322" t="s">
        <v>1676</v>
      </c>
      <c r="D29" s="323"/>
      <c r="E29" s="265">
        <v>3.952</v>
      </c>
      <c r="F29" s="266"/>
      <c r="G29" s="267"/>
      <c r="H29" s="268"/>
      <c r="I29" s="262"/>
      <c r="J29" s="269"/>
      <c r="K29" s="262"/>
      <c r="M29" s="263" t="s">
        <v>1676</v>
      </c>
      <c r="O29" s="251"/>
    </row>
    <row r="30" spans="1:80">
      <c r="A30" s="252">
        <v>10</v>
      </c>
      <c r="B30" s="253" t="s">
        <v>1051</v>
      </c>
      <c r="C30" s="254" t="s">
        <v>1052</v>
      </c>
      <c r="D30" s="255" t="s">
        <v>312</v>
      </c>
      <c r="E30" s="256">
        <v>20.85</v>
      </c>
      <c r="F30" s="256"/>
      <c r="G30" s="257">
        <f>E30*F30</f>
        <v>0</v>
      </c>
      <c r="H30" s="258">
        <v>4.3099999999999996E-3</v>
      </c>
      <c r="I30" s="259">
        <f>E30*H30</f>
        <v>8.9863499999999999E-2</v>
      </c>
      <c r="J30" s="258">
        <v>0</v>
      </c>
      <c r="K30" s="259">
        <f>E30*J30</f>
        <v>0</v>
      </c>
      <c r="O30" s="251">
        <v>2</v>
      </c>
      <c r="AA30" s="226">
        <v>1</v>
      </c>
      <c r="AB30" s="226">
        <v>1</v>
      </c>
      <c r="AC30" s="226">
        <v>1</v>
      </c>
      <c r="AZ30" s="226">
        <v>1</v>
      </c>
      <c r="BA30" s="226">
        <f>IF(AZ30=1,G30,0)</f>
        <v>0</v>
      </c>
      <c r="BB30" s="226">
        <f>IF(AZ30=2,G30,0)</f>
        <v>0</v>
      </c>
      <c r="BC30" s="226">
        <f>IF(AZ30=3,G30,0)</f>
        <v>0</v>
      </c>
      <c r="BD30" s="226">
        <f>IF(AZ30=4,G30,0)</f>
        <v>0</v>
      </c>
      <c r="BE30" s="226">
        <f>IF(AZ30=5,G30,0)</f>
        <v>0</v>
      </c>
      <c r="CA30" s="251">
        <v>1</v>
      </c>
      <c r="CB30" s="251">
        <v>1</v>
      </c>
    </row>
    <row r="31" spans="1:80" ht="22.5">
      <c r="A31" s="260"/>
      <c r="B31" s="261"/>
      <c r="C31" s="319" t="s">
        <v>1053</v>
      </c>
      <c r="D31" s="320"/>
      <c r="E31" s="320"/>
      <c r="F31" s="320"/>
      <c r="G31" s="321"/>
      <c r="I31" s="262"/>
      <c r="K31" s="262"/>
      <c r="L31" s="263" t="s">
        <v>1053</v>
      </c>
      <c r="O31" s="251">
        <v>3</v>
      </c>
    </row>
    <row r="32" spans="1:80">
      <c r="A32" s="260"/>
      <c r="B32" s="264"/>
      <c r="C32" s="322" t="s">
        <v>1054</v>
      </c>
      <c r="D32" s="323"/>
      <c r="E32" s="265">
        <v>6.08</v>
      </c>
      <c r="F32" s="266"/>
      <c r="G32" s="267"/>
      <c r="H32" s="268"/>
      <c r="I32" s="262"/>
      <c r="J32" s="269"/>
      <c r="K32" s="262"/>
      <c r="M32" s="263" t="s">
        <v>1054</v>
      </c>
      <c r="O32" s="251"/>
    </row>
    <row r="33" spans="1:80">
      <c r="A33" s="260"/>
      <c r="B33" s="264"/>
      <c r="C33" s="322" t="s">
        <v>1677</v>
      </c>
      <c r="D33" s="323"/>
      <c r="E33" s="265">
        <v>7.22</v>
      </c>
      <c r="F33" s="266"/>
      <c r="G33" s="267"/>
      <c r="H33" s="268"/>
      <c r="I33" s="262"/>
      <c r="J33" s="269"/>
      <c r="K33" s="262"/>
      <c r="M33" s="263" t="s">
        <v>1677</v>
      </c>
      <c r="O33" s="251"/>
    </row>
    <row r="34" spans="1:80">
      <c r="A34" s="260"/>
      <c r="B34" s="264"/>
      <c r="C34" s="322" t="s">
        <v>1678</v>
      </c>
      <c r="D34" s="323"/>
      <c r="E34" s="265">
        <v>1.3</v>
      </c>
      <c r="F34" s="266"/>
      <c r="G34" s="267"/>
      <c r="H34" s="268"/>
      <c r="I34" s="262"/>
      <c r="J34" s="269"/>
      <c r="K34" s="262"/>
      <c r="M34" s="263" t="s">
        <v>1678</v>
      </c>
      <c r="O34" s="251"/>
    </row>
    <row r="35" spans="1:80">
      <c r="A35" s="260"/>
      <c r="B35" s="264"/>
      <c r="C35" s="322" t="s">
        <v>1679</v>
      </c>
      <c r="D35" s="323"/>
      <c r="E35" s="265">
        <v>5.4</v>
      </c>
      <c r="F35" s="266"/>
      <c r="G35" s="267"/>
      <c r="H35" s="268"/>
      <c r="I35" s="262"/>
      <c r="J35" s="269"/>
      <c r="K35" s="262"/>
      <c r="M35" s="263" t="s">
        <v>1679</v>
      </c>
      <c r="O35" s="251"/>
    </row>
    <row r="36" spans="1:80">
      <c r="A36" s="260"/>
      <c r="B36" s="264"/>
      <c r="C36" s="322" t="s">
        <v>1680</v>
      </c>
      <c r="D36" s="323"/>
      <c r="E36" s="265">
        <v>0.85</v>
      </c>
      <c r="F36" s="266"/>
      <c r="G36" s="267"/>
      <c r="H36" s="268"/>
      <c r="I36" s="262"/>
      <c r="J36" s="269"/>
      <c r="K36" s="262"/>
      <c r="M36" s="263" t="s">
        <v>1680</v>
      </c>
      <c r="O36" s="251"/>
    </row>
    <row r="37" spans="1:80">
      <c r="A37" s="252">
        <v>11</v>
      </c>
      <c r="B37" s="253" t="s">
        <v>1059</v>
      </c>
      <c r="C37" s="254" t="s">
        <v>1060</v>
      </c>
      <c r="D37" s="255" t="s">
        <v>312</v>
      </c>
      <c r="E37" s="256">
        <v>6.08</v>
      </c>
      <c r="F37" s="256"/>
      <c r="G37" s="257">
        <f>E37*F37</f>
        <v>0</v>
      </c>
      <c r="H37" s="258">
        <v>1E-4</v>
      </c>
      <c r="I37" s="259">
        <f>E37*H37</f>
        <v>6.0800000000000003E-4</v>
      </c>
      <c r="J37" s="258"/>
      <c r="K37" s="259">
        <f>E37*J37</f>
        <v>0</v>
      </c>
      <c r="O37" s="251">
        <v>2</v>
      </c>
      <c r="AA37" s="226">
        <v>3</v>
      </c>
      <c r="AB37" s="226">
        <v>1</v>
      </c>
      <c r="AC37" s="226">
        <v>28350127</v>
      </c>
      <c r="AZ37" s="226">
        <v>1</v>
      </c>
      <c r="BA37" s="226">
        <f>IF(AZ37=1,G37,0)</f>
        <v>0</v>
      </c>
      <c r="BB37" s="226">
        <f>IF(AZ37=2,G37,0)</f>
        <v>0</v>
      </c>
      <c r="BC37" s="226">
        <f>IF(AZ37=3,G37,0)</f>
        <v>0</v>
      </c>
      <c r="BD37" s="226">
        <f>IF(AZ37=4,G37,0)</f>
        <v>0</v>
      </c>
      <c r="BE37" s="226">
        <f>IF(AZ37=5,G37,0)</f>
        <v>0</v>
      </c>
      <c r="CA37" s="251">
        <v>3</v>
      </c>
      <c r="CB37" s="251">
        <v>1</v>
      </c>
    </row>
    <row r="38" spans="1:80">
      <c r="A38" s="260"/>
      <c r="B38" s="261"/>
      <c r="C38" s="319" t="s">
        <v>336</v>
      </c>
      <c r="D38" s="320"/>
      <c r="E38" s="320"/>
      <c r="F38" s="320"/>
      <c r="G38" s="321"/>
      <c r="I38" s="262"/>
      <c r="K38" s="262"/>
      <c r="L38" s="263" t="s">
        <v>336</v>
      </c>
      <c r="O38" s="251">
        <v>3</v>
      </c>
    </row>
    <row r="39" spans="1:80">
      <c r="A39" s="260"/>
      <c r="B39" s="264"/>
      <c r="C39" s="322" t="s">
        <v>1054</v>
      </c>
      <c r="D39" s="323"/>
      <c r="E39" s="265">
        <v>6.08</v>
      </c>
      <c r="F39" s="266"/>
      <c r="G39" s="267"/>
      <c r="H39" s="268"/>
      <c r="I39" s="262"/>
      <c r="J39" s="269"/>
      <c r="K39" s="262"/>
      <c r="M39" s="263" t="s">
        <v>1054</v>
      </c>
      <c r="O39" s="251"/>
    </row>
    <row r="40" spans="1:80">
      <c r="A40" s="270"/>
      <c r="B40" s="271" t="s">
        <v>100</v>
      </c>
      <c r="C40" s="272" t="s">
        <v>265</v>
      </c>
      <c r="D40" s="273"/>
      <c r="E40" s="274"/>
      <c r="F40" s="275"/>
      <c r="G40" s="276">
        <f>SUM(G15:G39)</f>
        <v>0</v>
      </c>
      <c r="H40" s="277"/>
      <c r="I40" s="278">
        <f>SUM(I15:I39)</f>
        <v>0.71949637000000011</v>
      </c>
      <c r="J40" s="277"/>
      <c r="K40" s="278">
        <f>SUM(K15:K39)</f>
        <v>0</v>
      </c>
      <c r="O40" s="251">
        <v>4</v>
      </c>
      <c r="BA40" s="279">
        <f>SUM(BA15:BA39)</f>
        <v>0</v>
      </c>
      <c r="BB40" s="279">
        <f>SUM(BB15:BB39)</f>
        <v>0</v>
      </c>
      <c r="BC40" s="279">
        <f>SUM(BC15:BC39)</f>
        <v>0</v>
      </c>
      <c r="BD40" s="279">
        <f>SUM(BD15:BD39)</f>
        <v>0</v>
      </c>
      <c r="BE40" s="279">
        <f>SUM(BE15:BE39)</f>
        <v>0</v>
      </c>
    </row>
    <row r="41" spans="1:80">
      <c r="A41" s="241" t="s">
        <v>96</v>
      </c>
      <c r="B41" s="242" t="s">
        <v>317</v>
      </c>
      <c r="C41" s="243" t="s">
        <v>318</v>
      </c>
      <c r="D41" s="244"/>
      <c r="E41" s="245"/>
      <c r="F41" s="245"/>
      <c r="G41" s="246"/>
      <c r="H41" s="247"/>
      <c r="I41" s="248"/>
      <c r="J41" s="249"/>
      <c r="K41" s="250"/>
      <c r="O41" s="251">
        <v>1</v>
      </c>
    </row>
    <row r="42" spans="1:80">
      <c r="A42" s="252">
        <v>12</v>
      </c>
      <c r="B42" s="253" t="s">
        <v>1061</v>
      </c>
      <c r="C42" s="254" t="s">
        <v>1062</v>
      </c>
      <c r="D42" s="255" t="s">
        <v>110</v>
      </c>
      <c r="E42" s="256">
        <v>3.2096</v>
      </c>
      <c r="F42" s="256"/>
      <c r="G42" s="257">
        <f>E42*F42</f>
        <v>0</v>
      </c>
      <c r="H42" s="258">
        <v>4.0000000000000003E-5</v>
      </c>
      <c r="I42" s="259">
        <f>E42*H42</f>
        <v>1.2838400000000002E-4</v>
      </c>
      <c r="J42" s="258">
        <v>0</v>
      </c>
      <c r="K42" s="259">
        <f>E42*J42</f>
        <v>0</v>
      </c>
      <c r="O42" s="251">
        <v>2</v>
      </c>
      <c r="AA42" s="226">
        <v>1</v>
      </c>
      <c r="AB42" s="226">
        <v>1</v>
      </c>
      <c r="AC42" s="226">
        <v>1</v>
      </c>
      <c r="AZ42" s="226">
        <v>1</v>
      </c>
      <c r="BA42" s="226">
        <f>IF(AZ42=1,G42,0)</f>
        <v>0</v>
      </c>
      <c r="BB42" s="226">
        <f>IF(AZ42=2,G42,0)</f>
        <v>0</v>
      </c>
      <c r="BC42" s="226">
        <f>IF(AZ42=3,G42,0)</f>
        <v>0</v>
      </c>
      <c r="BD42" s="226">
        <f>IF(AZ42=4,G42,0)</f>
        <v>0</v>
      </c>
      <c r="BE42" s="226">
        <f>IF(AZ42=5,G42,0)</f>
        <v>0</v>
      </c>
      <c r="CA42" s="251">
        <v>1</v>
      </c>
      <c r="CB42" s="251">
        <v>1</v>
      </c>
    </row>
    <row r="43" spans="1:80">
      <c r="A43" s="260"/>
      <c r="B43" s="264"/>
      <c r="C43" s="322" t="s">
        <v>1063</v>
      </c>
      <c r="D43" s="323"/>
      <c r="E43" s="265">
        <v>3.2096</v>
      </c>
      <c r="F43" s="266"/>
      <c r="G43" s="267"/>
      <c r="H43" s="268"/>
      <c r="I43" s="262"/>
      <c r="J43" s="269"/>
      <c r="K43" s="262"/>
      <c r="M43" s="263" t="s">
        <v>1063</v>
      </c>
      <c r="O43" s="251"/>
    </row>
    <row r="44" spans="1:80" ht="22.5">
      <c r="A44" s="252">
        <v>13</v>
      </c>
      <c r="B44" s="253" t="s">
        <v>1064</v>
      </c>
      <c r="C44" s="254" t="s">
        <v>1065</v>
      </c>
      <c r="D44" s="255" t="s">
        <v>110</v>
      </c>
      <c r="E44" s="256">
        <v>20.725000000000001</v>
      </c>
      <c r="F44" s="256"/>
      <c r="G44" s="257">
        <f>E44*F44</f>
        <v>0</v>
      </c>
      <c r="H44" s="258">
        <v>8.0000000000000002E-3</v>
      </c>
      <c r="I44" s="259">
        <f>E44*H44</f>
        <v>0.1658</v>
      </c>
      <c r="J44" s="258">
        <v>0</v>
      </c>
      <c r="K44" s="259">
        <f>E44*J44</f>
        <v>0</v>
      </c>
      <c r="O44" s="251">
        <v>2</v>
      </c>
      <c r="AA44" s="226">
        <v>1</v>
      </c>
      <c r="AB44" s="226">
        <v>1</v>
      </c>
      <c r="AC44" s="226">
        <v>1</v>
      </c>
      <c r="AZ44" s="226">
        <v>1</v>
      </c>
      <c r="BA44" s="226">
        <f>IF(AZ44=1,G44,0)</f>
        <v>0</v>
      </c>
      <c r="BB44" s="226">
        <f>IF(AZ44=2,G44,0)</f>
        <v>0</v>
      </c>
      <c r="BC44" s="226">
        <f>IF(AZ44=3,G44,0)</f>
        <v>0</v>
      </c>
      <c r="BD44" s="226">
        <f>IF(AZ44=4,G44,0)</f>
        <v>0</v>
      </c>
      <c r="BE44" s="226">
        <f>IF(AZ44=5,G44,0)</f>
        <v>0</v>
      </c>
      <c r="CA44" s="251">
        <v>1</v>
      </c>
      <c r="CB44" s="251">
        <v>1</v>
      </c>
    </row>
    <row r="45" spans="1:80">
      <c r="A45" s="260"/>
      <c r="B45" s="264"/>
      <c r="C45" s="322" t="s">
        <v>1681</v>
      </c>
      <c r="D45" s="323"/>
      <c r="E45" s="265">
        <v>0.34</v>
      </c>
      <c r="F45" s="266"/>
      <c r="G45" s="267"/>
      <c r="H45" s="268"/>
      <c r="I45" s="262"/>
      <c r="J45" s="269"/>
      <c r="K45" s="262"/>
      <c r="M45" s="263" t="s">
        <v>1681</v>
      </c>
      <c r="O45" s="251"/>
    </row>
    <row r="46" spans="1:80">
      <c r="A46" s="260"/>
      <c r="B46" s="264"/>
      <c r="C46" s="322" t="s">
        <v>1682</v>
      </c>
      <c r="D46" s="323"/>
      <c r="E46" s="265">
        <v>18.760000000000002</v>
      </c>
      <c r="F46" s="266"/>
      <c r="G46" s="267"/>
      <c r="H46" s="268"/>
      <c r="I46" s="262"/>
      <c r="J46" s="269"/>
      <c r="K46" s="262"/>
      <c r="M46" s="263" t="s">
        <v>1682</v>
      </c>
      <c r="O46" s="251"/>
    </row>
    <row r="47" spans="1:80">
      <c r="A47" s="260"/>
      <c r="B47" s="264"/>
      <c r="C47" s="322" t="s">
        <v>1683</v>
      </c>
      <c r="D47" s="323"/>
      <c r="E47" s="265">
        <v>1.625</v>
      </c>
      <c r="F47" s="266"/>
      <c r="G47" s="267"/>
      <c r="H47" s="268"/>
      <c r="I47" s="262"/>
      <c r="J47" s="269"/>
      <c r="K47" s="262"/>
      <c r="M47" s="263" t="s">
        <v>1683</v>
      </c>
      <c r="O47" s="251"/>
    </row>
    <row r="48" spans="1:80">
      <c r="A48" s="252">
        <v>14</v>
      </c>
      <c r="B48" s="253" t="s">
        <v>1070</v>
      </c>
      <c r="C48" s="254" t="s">
        <v>1071</v>
      </c>
      <c r="D48" s="255" t="s">
        <v>110</v>
      </c>
      <c r="E48" s="256">
        <v>1.216</v>
      </c>
      <c r="F48" s="256"/>
      <c r="G48" s="257">
        <f>E48*F48</f>
        <v>0</v>
      </c>
      <c r="H48" s="258">
        <v>0</v>
      </c>
      <c r="I48" s="259">
        <f>E48*H48</f>
        <v>0</v>
      </c>
      <c r="J48" s="258">
        <v>0</v>
      </c>
      <c r="K48" s="259">
        <f>E48*J48</f>
        <v>0</v>
      </c>
      <c r="O48" s="251">
        <v>2</v>
      </c>
      <c r="AA48" s="226">
        <v>1</v>
      </c>
      <c r="AB48" s="226">
        <v>0</v>
      </c>
      <c r="AC48" s="226">
        <v>0</v>
      </c>
      <c r="AZ48" s="226">
        <v>1</v>
      </c>
      <c r="BA48" s="226">
        <f>IF(AZ48=1,G48,0)</f>
        <v>0</v>
      </c>
      <c r="BB48" s="226">
        <f>IF(AZ48=2,G48,0)</f>
        <v>0</v>
      </c>
      <c r="BC48" s="226">
        <f>IF(AZ48=3,G48,0)</f>
        <v>0</v>
      </c>
      <c r="BD48" s="226">
        <f>IF(AZ48=4,G48,0)</f>
        <v>0</v>
      </c>
      <c r="BE48" s="226">
        <f>IF(AZ48=5,G48,0)</f>
        <v>0</v>
      </c>
      <c r="CA48" s="251">
        <v>1</v>
      </c>
      <c r="CB48" s="251">
        <v>0</v>
      </c>
    </row>
    <row r="49" spans="1:80">
      <c r="A49" s="260"/>
      <c r="B49" s="264"/>
      <c r="C49" s="322" t="s">
        <v>1072</v>
      </c>
      <c r="D49" s="323"/>
      <c r="E49" s="265">
        <v>1.216</v>
      </c>
      <c r="F49" s="266"/>
      <c r="G49" s="267"/>
      <c r="H49" s="268"/>
      <c r="I49" s="262"/>
      <c r="J49" s="269"/>
      <c r="K49" s="262"/>
      <c r="M49" s="263" t="s">
        <v>1072</v>
      </c>
      <c r="O49" s="251"/>
    </row>
    <row r="50" spans="1:80">
      <c r="A50" s="252">
        <v>15</v>
      </c>
      <c r="B50" s="253" t="s">
        <v>377</v>
      </c>
      <c r="C50" s="254" t="s">
        <v>1073</v>
      </c>
      <c r="D50" s="255" t="s">
        <v>110</v>
      </c>
      <c r="E50" s="256">
        <v>1.216</v>
      </c>
      <c r="F50" s="256"/>
      <c r="G50" s="257">
        <f>E50*F50</f>
        <v>0</v>
      </c>
      <c r="H50" s="258">
        <v>3.2000000000000003E-4</v>
      </c>
      <c r="I50" s="259">
        <f>E50*H50</f>
        <v>3.8912000000000001E-4</v>
      </c>
      <c r="J50" s="258">
        <v>0</v>
      </c>
      <c r="K50" s="259">
        <f>E50*J50</f>
        <v>0</v>
      </c>
      <c r="O50" s="251">
        <v>2</v>
      </c>
      <c r="AA50" s="226">
        <v>1</v>
      </c>
      <c r="AB50" s="226">
        <v>1</v>
      </c>
      <c r="AC50" s="226">
        <v>1</v>
      </c>
      <c r="AZ50" s="226">
        <v>1</v>
      </c>
      <c r="BA50" s="226">
        <f>IF(AZ50=1,G50,0)</f>
        <v>0</v>
      </c>
      <c r="BB50" s="226">
        <f>IF(AZ50=2,G50,0)</f>
        <v>0</v>
      </c>
      <c r="BC50" s="226">
        <f>IF(AZ50=3,G50,0)</f>
        <v>0</v>
      </c>
      <c r="BD50" s="226">
        <f>IF(AZ50=4,G50,0)</f>
        <v>0</v>
      </c>
      <c r="BE50" s="226">
        <f>IF(AZ50=5,G50,0)</f>
        <v>0</v>
      </c>
      <c r="CA50" s="251">
        <v>1</v>
      </c>
      <c r="CB50" s="251">
        <v>1</v>
      </c>
    </row>
    <row r="51" spans="1:80">
      <c r="A51" s="260"/>
      <c r="B51" s="264"/>
      <c r="C51" s="322" t="s">
        <v>1072</v>
      </c>
      <c r="D51" s="323"/>
      <c r="E51" s="265">
        <v>1.216</v>
      </c>
      <c r="F51" s="266"/>
      <c r="G51" s="267"/>
      <c r="H51" s="268"/>
      <c r="I51" s="262"/>
      <c r="J51" s="269"/>
      <c r="K51" s="262"/>
      <c r="M51" s="263" t="s">
        <v>1072</v>
      </c>
      <c r="O51" s="251"/>
    </row>
    <row r="52" spans="1:80">
      <c r="A52" s="252">
        <v>16</v>
      </c>
      <c r="B52" s="253" t="s">
        <v>1074</v>
      </c>
      <c r="C52" s="254" t="s">
        <v>1075</v>
      </c>
      <c r="D52" s="255" t="s">
        <v>110</v>
      </c>
      <c r="E52" s="256">
        <v>1.216</v>
      </c>
      <c r="F52" s="256"/>
      <c r="G52" s="257">
        <f>E52*F52</f>
        <v>0</v>
      </c>
      <c r="H52" s="258">
        <v>4.6899999999999997E-3</v>
      </c>
      <c r="I52" s="259">
        <f>E52*H52</f>
        <v>5.7030399999999995E-3</v>
      </c>
      <c r="J52" s="258">
        <v>0</v>
      </c>
      <c r="K52" s="259">
        <f>E52*J52</f>
        <v>0</v>
      </c>
      <c r="O52" s="251">
        <v>2</v>
      </c>
      <c r="AA52" s="226">
        <v>1</v>
      </c>
      <c r="AB52" s="226">
        <v>1</v>
      </c>
      <c r="AC52" s="226">
        <v>1</v>
      </c>
      <c r="AZ52" s="226">
        <v>1</v>
      </c>
      <c r="BA52" s="226">
        <f>IF(AZ52=1,G52,0)</f>
        <v>0</v>
      </c>
      <c r="BB52" s="226">
        <f>IF(AZ52=2,G52,0)</f>
        <v>0</v>
      </c>
      <c r="BC52" s="226">
        <f>IF(AZ52=3,G52,0)</f>
        <v>0</v>
      </c>
      <c r="BD52" s="226">
        <f>IF(AZ52=4,G52,0)</f>
        <v>0</v>
      </c>
      <c r="BE52" s="226">
        <f>IF(AZ52=5,G52,0)</f>
        <v>0</v>
      </c>
      <c r="CA52" s="251">
        <v>1</v>
      </c>
      <c r="CB52" s="251">
        <v>1</v>
      </c>
    </row>
    <row r="53" spans="1:80">
      <c r="A53" s="260"/>
      <c r="B53" s="264"/>
      <c r="C53" s="322" t="s">
        <v>1072</v>
      </c>
      <c r="D53" s="323"/>
      <c r="E53" s="265">
        <v>1.216</v>
      </c>
      <c r="F53" s="266"/>
      <c r="G53" s="267"/>
      <c r="H53" s="268"/>
      <c r="I53" s="262"/>
      <c r="J53" s="269"/>
      <c r="K53" s="262"/>
      <c r="M53" s="263" t="s">
        <v>1072</v>
      </c>
      <c r="O53" s="251"/>
    </row>
    <row r="54" spans="1:80" ht="22.5">
      <c r="A54" s="252">
        <v>17</v>
      </c>
      <c r="B54" s="253" t="s">
        <v>320</v>
      </c>
      <c r="C54" s="254" t="s">
        <v>321</v>
      </c>
      <c r="D54" s="255" t="s">
        <v>110</v>
      </c>
      <c r="E54" s="256">
        <v>1.216</v>
      </c>
      <c r="F54" s="256"/>
      <c r="G54" s="257">
        <f>E54*F54</f>
        <v>0</v>
      </c>
      <c r="H54" s="258">
        <v>2.6800000000000001E-3</v>
      </c>
      <c r="I54" s="259">
        <f>E54*H54</f>
        <v>3.25888E-3</v>
      </c>
      <c r="J54" s="258">
        <v>0</v>
      </c>
      <c r="K54" s="259">
        <f>E54*J54</f>
        <v>0</v>
      </c>
      <c r="O54" s="251">
        <v>2</v>
      </c>
      <c r="AA54" s="226">
        <v>1</v>
      </c>
      <c r="AB54" s="226">
        <v>1</v>
      </c>
      <c r="AC54" s="226">
        <v>1</v>
      </c>
      <c r="AZ54" s="226">
        <v>1</v>
      </c>
      <c r="BA54" s="226">
        <f>IF(AZ54=1,G54,0)</f>
        <v>0</v>
      </c>
      <c r="BB54" s="226">
        <f>IF(AZ54=2,G54,0)</f>
        <v>0</v>
      </c>
      <c r="BC54" s="226">
        <f>IF(AZ54=3,G54,0)</f>
        <v>0</v>
      </c>
      <c r="BD54" s="226">
        <f>IF(AZ54=4,G54,0)</f>
        <v>0</v>
      </c>
      <c r="BE54" s="226">
        <f>IF(AZ54=5,G54,0)</f>
        <v>0</v>
      </c>
      <c r="CA54" s="251">
        <v>1</v>
      </c>
      <c r="CB54" s="251">
        <v>1</v>
      </c>
    </row>
    <row r="55" spans="1:80">
      <c r="A55" s="260"/>
      <c r="B55" s="264"/>
      <c r="C55" s="322" t="s">
        <v>1072</v>
      </c>
      <c r="D55" s="323"/>
      <c r="E55" s="265">
        <v>1.216</v>
      </c>
      <c r="F55" s="266"/>
      <c r="G55" s="267"/>
      <c r="H55" s="268"/>
      <c r="I55" s="262"/>
      <c r="J55" s="269"/>
      <c r="K55" s="262"/>
      <c r="M55" s="263" t="s">
        <v>1072</v>
      </c>
      <c r="O55" s="251"/>
    </row>
    <row r="56" spans="1:80" ht="22.5">
      <c r="A56" s="252">
        <v>18</v>
      </c>
      <c r="B56" s="253" t="s">
        <v>1076</v>
      </c>
      <c r="C56" s="254" t="s">
        <v>1077</v>
      </c>
      <c r="D56" s="255" t="s">
        <v>312</v>
      </c>
      <c r="E56" s="256">
        <v>6.08</v>
      </c>
      <c r="F56" s="256"/>
      <c r="G56" s="257">
        <f>E56*F56</f>
        <v>0</v>
      </c>
      <c r="H56" s="258">
        <v>2.9999999999999997E-4</v>
      </c>
      <c r="I56" s="259">
        <f>E56*H56</f>
        <v>1.8239999999999999E-3</v>
      </c>
      <c r="J56" s="258">
        <v>0</v>
      </c>
      <c r="K56" s="259">
        <f>E56*J56</f>
        <v>0</v>
      </c>
      <c r="O56" s="251">
        <v>2</v>
      </c>
      <c r="AA56" s="226">
        <v>1</v>
      </c>
      <c r="AB56" s="226">
        <v>1</v>
      </c>
      <c r="AC56" s="226">
        <v>1</v>
      </c>
      <c r="AZ56" s="226">
        <v>1</v>
      </c>
      <c r="BA56" s="226">
        <f>IF(AZ56=1,G56,0)</f>
        <v>0</v>
      </c>
      <c r="BB56" s="226">
        <f>IF(AZ56=2,G56,0)</f>
        <v>0</v>
      </c>
      <c r="BC56" s="226">
        <f>IF(AZ56=3,G56,0)</f>
        <v>0</v>
      </c>
      <c r="BD56" s="226">
        <f>IF(AZ56=4,G56,0)</f>
        <v>0</v>
      </c>
      <c r="BE56" s="226">
        <f>IF(AZ56=5,G56,0)</f>
        <v>0</v>
      </c>
      <c r="CA56" s="251">
        <v>1</v>
      </c>
      <c r="CB56" s="251">
        <v>1</v>
      </c>
    </row>
    <row r="57" spans="1:80">
      <c r="A57" s="260"/>
      <c r="B57" s="261"/>
      <c r="C57" s="319" t="s">
        <v>336</v>
      </c>
      <c r="D57" s="320"/>
      <c r="E57" s="320"/>
      <c r="F57" s="320"/>
      <c r="G57" s="321"/>
      <c r="I57" s="262"/>
      <c r="K57" s="262"/>
      <c r="L57" s="263" t="s">
        <v>336</v>
      </c>
      <c r="O57" s="251">
        <v>3</v>
      </c>
    </row>
    <row r="58" spans="1:80">
      <c r="A58" s="260"/>
      <c r="B58" s="264"/>
      <c r="C58" s="322" t="s">
        <v>1054</v>
      </c>
      <c r="D58" s="323"/>
      <c r="E58" s="265">
        <v>6.08</v>
      </c>
      <c r="F58" s="266"/>
      <c r="G58" s="267"/>
      <c r="H58" s="268"/>
      <c r="I58" s="262"/>
      <c r="J58" s="269"/>
      <c r="K58" s="262"/>
      <c r="M58" s="263" t="s">
        <v>1054</v>
      </c>
      <c r="O58" s="251"/>
    </row>
    <row r="59" spans="1:80">
      <c r="A59" s="270"/>
      <c r="B59" s="271" t="s">
        <v>100</v>
      </c>
      <c r="C59" s="272" t="s">
        <v>319</v>
      </c>
      <c r="D59" s="273"/>
      <c r="E59" s="274"/>
      <c r="F59" s="275"/>
      <c r="G59" s="276">
        <f>SUM(G41:G58)</f>
        <v>0</v>
      </c>
      <c r="H59" s="277"/>
      <c r="I59" s="278">
        <f>SUM(I41:I58)</f>
        <v>0.17710342399999998</v>
      </c>
      <c r="J59" s="277"/>
      <c r="K59" s="278">
        <f>SUM(K41:K58)</f>
        <v>0</v>
      </c>
      <c r="O59" s="251">
        <v>4</v>
      </c>
      <c r="BA59" s="279">
        <f>SUM(BA41:BA58)</f>
        <v>0</v>
      </c>
      <c r="BB59" s="279">
        <f>SUM(BB41:BB58)</f>
        <v>0</v>
      </c>
      <c r="BC59" s="279">
        <f>SUM(BC41:BC58)</f>
        <v>0</v>
      </c>
      <c r="BD59" s="279">
        <f>SUM(BD41:BD58)</f>
        <v>0</v>
      </c>
      <c r="BE59" s="279">
        <f>SUM(BE41:BE58)</f>
        <v>0</v>
      </c>
    </row>
    <row r="60" spans="1:80">
      <c r="A60" s="241" t="s">
        <v>96</v>
      </c>
      <c r="B60" s="242" t="s">
        <v>412</v>
      </c>
      <c r="C60" s="243" t="s">
        <v>413</v>
      </c>
      <c r="D60" s="244"/>
      <c r="E60" s="245"/>
      <c r="F60" s="245"/>
      <c r="G60" s="246"/>
      <c r="H60" s="247"/>
      <c r="I60" s="248"/>
      <c r="J60" s="249"/>
      <c r="K60" s="250"/>
      <c r="O60" s="251">
        <v>1</v>
      </c>
    </row>
    <row r="61" spans="1:80">
      <c r="A61" s="252">
        <v>19</v>
      </c>
      <c r="B61" s="253" t="s">
        <v>1078</v>
      </c>
      <c r="C61" s="254" t="s">
        <v>1079</v>
      </c>
      <c r="D61" s="255" t="s">
        <v>110</v>
      </c>
      <c r="E61" s="256">
        <v>5.2919999999999998</v>
      </c>
      <c r="F61" s="256"/>
      <c r="G61" s="257">
        <f>E61*F61</f>
        <v>0</v>
      </c>
      <c r="H61" s="258">
        <v>0</v>
      </c>
      <c r="I61" s="259">
        <f>E61*H61</f>
        <v>0</v>
      </c>
      <c r="J61" s="258">
        <v>0</v>
      </c>
      <c r="K61" s="259">
        <f>E61*J61</f>
        <v>0</v>
      </c>
      <c r="O61" s="251">
        <v>2</v>
      </c>
      <c r="AA61" s="226">
        <v>1</v>
      </c>
      <c r="AB61" s="226">
        <v>1</v>
      </c>
      <c r="AC61" s="226">
        <v>1</v>
      </c>
      <c r="AZ61" s="226">
        <v>1</v>
      </c>
      <c r="BA61" s="226">
        <f>IF(AZ61=1,G61,0)</f>
        <v>0</v>
      </c>
      <c r="BB61" s="226">
        <f>IF(AZ61=2,G61,0)</f>
        <v>0</v>
      </c>
      <c r="BC61" s="226">
        <f>IF(AZ61=3,G61,0)</f>
        <v>0</v>
      </c>
      <c r="BD61" s="226">
        <f>IF(AZ61=4,G61,0)</f>
        <v>0</v>
      </c>
      <c r="BE61" s="226">
        <f>IF(AZ61=5,G61,0)</f>
        <v>0</v>
      </c>
      <c r="CA61" s="251">
        <v>1</v>
      </c>
      <c r="CB61" s="251">
        <v>1</v>
      </c>
    </row>
    <row r="62" spans="1:80">
      <c r="A62" s="260"/>
      <c r="B62" s="264"/>
      <c r="C62" s="322" t="s">
        <v>1684</v>
      </c>
      <c r="D62" s="323"/>
      <c r="E62" s="265">
        <v>5.2919999999999998</v>
      </c>
      <c r="F62" s="266"/>
      <c r="G62" s="267"/>
      <c r="H62" s="268"/>
      <c r="I62" s="262"/>
      <c r="J62" s="269"/>
      <c r="K62" s="262"/>
      <c r="M62" s="263" t="s">
        <v>1684</v>
      </c>
      <c r="O62" s="251"/>
    </row>
    <row r="63" spans="1:80">
      <c r="A63" s="252">
        <v>20</v>
      </c>
      <c r="B63" s="253" t="s">
        <v>1081</v>
      </c>
      <c r="C63" s="254" t="s">
        <v>1082</v>
      </c>
      <c r="D63" s="255" t="s">
        <v>110</v>
      </c>
      <c r="E63" s="256">
        <v>5.2919999999999998</v>
      </c>
      <c r="F63" s="256"/>
      <c r="G63" s="257">
        <f>E63*F63</f>
        <v>0</v>
      </c>
      <c r="H63" s="258">
        <v>0</v>
      </c>
      <c r="I63" s="259">
        <f>E63*H63</f>
        <v>0</v>
      </c>
      <c r="J63" s="258">
        <v>0</v>
      </c>
      <c r="K63" s="259">
        <f>E63*J63</f>
        <v>0</v>
      </c>
      <c r="O63" s="251">
        <v>2</v>
      </c>
      <c r="AA63" s="226">
        <v>1</v>
      </c>
      <c r="AB63" s="226">
        <v>1</v>
      </c>
      <c r="AC63" s="226">
        <v>1</v>
      </c>
      <c r="AZ63" s="226">
        <v>1</v>
      </c>
      <c r="BA63" s="226">
        <f>IF(AZ63=1,G63,0)</f>
        <v>0</v>
      </c>
      <c r="BB63" s="226">
        <f>IF(AZ63=2,G63,0)</f>
        <v>0</v>
      </c>
      <c r="BC63" s="226">
        <f>IF(AZ63=3,G63,0)</f>
        <v>0</v>
      </c>
      <c r="BD63" s="226">
        <f>IF(AZ63=4,G63,0)</f>
        <v>0</v>
      </c>
      <c r="BE63" s="226">
        <f>IF(AZ63=5,G63,0)</f>
        <v>0</v>
      </c>
      <c r="CA63" s="251">
        <v>1</v>
      </c>
      <c r="CB63" s="251">
        <v>1</v>
      </c>
    </row>
    <row r="64" spans="1:80">
      <c r="A64" s="260"/>
      <c r="B64" s="264"/>
      <c r="C64" s="322" t="s">
        <v>1684</v>
      </c>
      <c r="D64" s="323"/>
      <c r="E64" s="265">
        <v>5.2919999999999998</v>
      </c>
      <c r="F64" s="266"/>
      <c r="G64" s="267"/>
      <c r="H64" s="268"/>
      <c r="I64" s="262"/>
      <c r="J64" s="269"/>
      <c r="K64" s="262"/>
      <c r="M64" s="263" t="s">
        <v>1684</v>
      </c>
      <c r="O64" s="251"/>
    </row>
    <row r="65" spans="1:80">
      <c r="A65" s="270"/>
      <c r="B65" s="271" t="s">
        <v>100</v>
      </c>
      <c r="C65" s="272" t="s">
        <v>414</v>
      </c>
      <c r="D65" s="273"/>
      <c r="E65" s="274"/>
      <c r="F65" s="275"/>
      <c r="G65" s="276">
        <f>SUM(G60:G64)</f>
        <v>0</v>
      </c>
      <c r="H65" s="277"/>
      <c r="I65" s="278">
        <f>SUM(I60:I64)</f>
        <v>0</v>
      </c>
      <c r="J65" s="277"/>
      <c r="K65" s="278">
        <f>SUM(K60:K64)</f>
        <v>0</v>
      </c>
      <c r="O65" s="251">
        <v>4</v>
      </c>
      <c r="BA65" s="279">
        <f>SUM(BA60:BA64)</f>
        <v>0</v>
      </c>
      <c r="BB65" s="279">
        <f>SUM(BB60:BB64)</f>
        <v>0</v>
      </c>
      <c r="BC65" s="279">
        <f>SUM(BC60:BC64)</f>
        <v>0</v>
      </c>
      <c r="BD65" s="279">
        <f>SUM(BD60:BD64)</f>
        <v>0</v>
      </c>
      <c r="BE65" s="279">
        <f>SUM(BE60:BE64)</f>
        <v>0</v>
      </c>
    </row>
    <row r="66" spans="1:80">
      <c r="A66" s="241" t="s">
        <v>96</v>
      </c>
      <c r="B66" s="242" t="s">
        <v>1083</v>
      </c>
      <c r="C66" s="243" t="s">
        <v>1084</v>
      </c>
      <c r="D66" s="244"/>
      <c r="E66" s="245"/>
      <c r="F66" s="245"/>
      <c r="G66" s="246"/>
      <c r="H66" s="247"/>
      <c r="I66" s="248"/>
      <c r="J66" s="249"/>
      <c r="K66" s="250"/>
      <c r="O66" s="251">
        <v>1</v>
      </c>
    </row>
    <row r="67" spans="1:80">
      <c r="A67" s="252">
        <v>21</v>
      </c>
      <c r="B67" s="253" t="s">
        <v>1685</v>
      </c>
      <c r="C67" s="254" t="s">
        <v>1686</v>
      </c>
      <c r="D67" s="255" t="s">
        <v>191</v>
      </c>
      <c r="E67" s="256">
        <v>1</v>
      </c>
      <c r="F67" s="256"/>
      <c r="G67" s="257">
        <f>E67*F67</f>
        <v>0</v>
      </c>
      <c r="H67" s="258">
        <v>1.891E-2</v>
      </c>
      <c r="I67" s="259">
        <f>E67*H67</f>
        <v>1.891E-2</v>
      </c>
      <c r="J67" s="258">
        <v>0</v>
      </c>
      <c r="K67" s="259">
        <f>E67*J67</f>
        <v>0</v>
      </c>
      <c r="O67" s="251">
        <v>2</v>
      </c>
      <c r="AA67" s="226">
        <v>1</v>
      </c>
      <c r="AB67" s="226">
        <v>1</v>
      </c>
      <c r="AC67" s="226">
        <v>1</v>
      </c>
      <c r="AZ67" s="226">
        <v>1</v>
      </c>
      <c r="BA67" s="226">
        <f>IF(AZ67=1,G67,0)</f>
        <v>0</v>
      </c>
      <c r="BB67" s="226">
        <f>IF(AZ67=2,G67,0)</f>
        <v>0</v>
      </c>
      <c r="BC67" s="226">
        <f>IF(AZ67=3,G67,0)</f>
        <v>0</v>
      </c>
      <c r="BD67" s="226">
        <f>IF(AZ67=4,G67,0)</f>
        <v>0</v>
      </c>
      <c r="BE67" s="226">
        <f>IF(AZ67=5,G67,0)</f>
        <v>0</v>
      </c>
      <c r="CA67" s="251">
        <v>1</v>
      </c>
      <c r="CB67" s="251">
        <v>1</v>
      </c>
    </row>
    <row r="68" spans="1:80">
      <c r="A68" s="260"/>
      <c r="B68" s="264"/>
      <c r="C68" s="322" t="s">
        <v>97</v>
      </c>
      <c r="D68" s="323"/>
      <c r="E68" s="265">
        <v>1</v>
      </c>
      <c r="F68" s="266"/>
      <c r="G68" s="267"/>
      <c r="H68" s="268"/>
      <c r="I68" s="262"/>
      <c r="J68" s="269"/>
      <c r="K68" s="262"/>
      <c r="M68" s="263">
        <v>1</v>
      </c>
      <c r="O68" s="251"/>
    </row>
    <row r="69" spans="1:80" ht="22.5">
      <c r="A69" s="252">
        <v>22</v>
      </c>
      <c r="B69" s="253" t="s">
        <v>1687</v>
      </c>
      <c r="C69" s="254" t="s">
        <v>1688</v>
      </c>
      <c r="D69" s="255" t="s">
        <v>191</v>
      </c>
      <c r="E69" s="256">
        <v>1</v>
      </c>
      <c r="F69" s="256"/>
      <c r="G69" s="257">
        <f>E69*F69</f>
        <v>0</v>
      </c>
      <c r="H69" s="258">
        <v>1.84E-2</v>
      </c>
      <c r="I69" s="259">
        <f>E69*H69</f>
        <v>1.84E-2</v>
      </c>
      <c r="J69" s="258"/>
      <c r="K69" s="259">
        <f>E69*J69</f>
        <v>0</v>
      </c>
      <c r="O69" s="251">
        <v>2</v>
      </c>
      <c r="AA69" s="226">
        <v>3</v>
      </c>
      <c r="AB69" s="226">
        <v>1</v>
      </c>
      <c r="AC69" s="226">
        <v>553310732</v>
      </c>
      <c r="AZ69" s="226">
        <v>1</v>
      </c>
      <c r="BA69" s="226">
        <f>IF(AZ69=1,G69,0)</f>
        <v>0</v>
      </c>
      <c r="BB69" s="226">
        <f>IF(AZ69=2,G69,0)</f>
        <v>0</v>
      </c>
      <c r="BC69" s="226">
        <f>IF(AZ69=3,G69,0)</f>
        <v>0</v>
      </c>
      <c r="BD69" s="226">
        <f>IF(AZ69=4,G69,0)</f>
        <v>0</v>
      </c>
      <c r="BE69" s="226">
        <f>IF(AZ69=5,G69,0)</f>
        <v>0</v>
      </c>
      <c r="CA69" s="251">
        <v>3</v>
      </c>
      <c r="CB69" s="251">
        <v>1</v>
      </c>
    </row>
    <row r="70" spans="1:80" ht="45">
      <c r="A70" s="260"/>
      <c r="B70" s="261"/>
      <c r="C70" s="319" t="s">
        <v>1689</v>
      </c>
      <c r="D70" s="320"/>
      <c r="E70" s="320"/>
      <c r="F70" s="320"/>
      <c r="G70" s="321"/>
      <c r="I70" s="262"/>
      <c r="K70" s="262"/>
      <c r="L70" s="263" t="s">
        <v>1689</v>
      </c>
      <c r="O70" s="251">
        <v>3</v>
      </c>
    </row>
    <row r="71" spans="1:80">
      <c r="A71" s="260"/>
      <c r="B71" s="261"/>
      <c r="C71" s="319"/>
      <c r="D71" s="320"/>
      <c r="E71" s="320"/>
      <c r="F71" s="320"/>
      <c r="G71" s="321"/>
      <c r="I71" s="262"/>
      <c r="K71" s="262"/>
      <c r="L71" s="263"/>
      <c r="O71" s="251">
        <v>3</v>
      </c>
    </row>
    <row r="72" spans="1:80" ht="56.25">
      <c r="A72" s="260"/>
      <c r="B72" s="261"/>
      <c r="C72" s="319" t="s">
        <v>1764</v>
      </c>
      <c r="D72" s="320"/>
      <c r="E72" s="320"/>
      <c r="F72" s="320"/>
      <c r="G72" s="321"/>
      <c r="I72" s="262"/>
      <c r="K72" s="262"/>
      <c r="L72" s="263" t="s">
        <v>1690</v>
      </c>
      <c r="O72" s="251">
        <v>3</v>
      </c>
    </row>
    <row r="73" spans="1:80">
      <c r="A73" s="260"/>
      <c r="B73" s="264"/>
      <c r="C73" s="322" t="s">
        <v>97</v>
      </c>
      <c r="D73" s="323"/>
      <c r="E73" s="265">
        <v>1</v>
      </c>
      <c r="F73" s="266"/>
      <c r="G73" s="267"/>
      <c r="H73" s="268"/>
      <c r="I73" s="262"/>
      <c r="J73" s="269"/>
      <c r="K73" s="262"/>
      <c r="M73" s="263">
        <v>1</v>
      </c>
      <c r="O73" s="251"/>
    </row>
    <row r="74" spans="1:80">
      <c r="A74" s="252">
        <v>23</v>
      </c>
      <c r="B74" s="253" t="s">
        <v>1086</v>
      </c>
      <c r="C74" s="254" t="s">
        <v>1087</v>
      </c>
      <c r="D74" s="255" t="s">
        <v>191</v>
      </c>
      <c r="E74" s="256">
        <v>1</v>
      </c>
      <c r="F74" s="256"/>
      <c r="G74" s="257">
        <f>E74*F74</f>
        <v>0</v>
      </c>
      <c r="H74" s="258">
        <v>5.2560000000000003E-2</v>
      </c>
      <c r="I74" s="259">
        <f>E74*H74</f>
        <v>5.2560000000000003E-2</v>
      </c>
      <c r="J74" s="258">
        <v>0</v>
      </c>
      <c r="K74" s="259">
        <f>E74*J74</f>
        <v>0</v>
      </c>
      <c r="O74" s="251">
        <v>2</v>
      </c>
      <c r="AA74" s="226">
        <v>1</v>
      </c>
      <c r="AB74" s="226">
        <v>1</v>
      </c>
      <c r="AC74" s="226">
        <v>1</v>
      </c>
      <c r="AZ74" s="226">
        <v>1</v>
      </c>
      <c r="BA74" s="226">
        <f>IF(AZ74=1,G74,0)</f>
        <v>0</v>
      </c>
      <c r="BB74" s="226">
        <f>IF(AZ74=2,G74,0)</f>
        <v>0</v>
      </c>
      <c r="BC74" s="226">
        <f>IF(AZ74=3,G74,0)</f>
        <v>0</v>
      </c>
      <c r="BD74" s="226">
        <f>IF(AZ74=4,G74,0)</f>
        <v>0</v>
      </c>
      <c r="BE74" s="226">
        <f>IF(AZ74=5,G74,0)</f>
        <v>0</v>
      </c>
      <c r="CA74" s="251">
        <v>1</v>
      </c>
      <c r="CB74" s="251">
        <v>1</v>
      </c>
    </row>
    <row r="75" spans="1:80">
      <c r="A75" s="260"/>
      <c r="B75" s="264"/>
      <c r="C75" s="322" t="s">
        <v>97</v>
      </c>
      <c r="D75" s="323"/>
      <c r="E75" s="265">
        <v>1</v>
      </c>
      <c r="F75" s="266"/>
      <c r="G75" s="267"/>
      <c r="H75" s="268"/>
      <c r="I75" s="262"/>
      <c r="J75" s="269"/>
      <c r="K75" s="262"/>
      <c r="M75" s="263">
        <v>1</v>
      </c>
      <c r="O75" s="251"/>
    </row>
    <row r="76" spans="1:80" ht="22.5">
      <c r="A76" s="252">
        <v>24</v>
      </c>
      <c r="B76" s="253" t="s">
        <v>1088</v>
      </c>
      <c r="C76" s="254" t="s">
        <v>1089</v>
      </c>
      <c r="D76" s="255" t="s">
        <v>191</v>
      </c>
      <c r="E76" s="256">
        <v>1</v>
      </c>
      <c r="F76" s="256"/>
      <c r="G76" s="257">
        <f>E76*F76</f>
        <v>0</v>
      </c>
      <c r="H76" s="258">
        <v>1.78E-2</v>
      </c>
      <c r="I76" s="259">
        <f>E76*H76</f>
        <v>1.78E-2</v>
      </c>
      <c r="J76" s="258"/>
      <c r="K76" s="259">
        <f>E76*J76</f>
        <v>0</v>
      </c>
      <c r="O76" s="251">
        <v>2</v>
      </c>
      <c r="AA76" s="226">
        <v>3</v>
      </c>
      <c r="AB76" s="226">
        <v>1</v>
      </c>
      <c r="AC76" s="226">
        <v>553310322</v>
      </c>
      <c r="AZ76" s="226">
        <v>1</v>
      </c>
      <c r="BA76" s="226">
        <f>IF(AZ76=1,G76,0)</f>
        <v>0</v>
      </c>
      <c r="BB76" s="226">
        <f>IF(AZ76=2,G76,0)</f>
        <v>0</v>
      </c>
      <c r="BC76" s="226">
        <f>IF(AZ76=3,G76,0)</f>
        <v>0</v>
      </c>
      <c r="BD76" s="226">
        <f>IF(AZ76=4,G76,0)</f>
        <v>0</v>
      </c>
      <c r="BE76" s="226">
        <f>IF(AZ76=5,G76,0)</f>
        <v>0</v>
      </c>
      <c r="CA76" s="251">
        <v>3</v>
      </c>
      <c r="CB76" s="251">
        <v>1</v>
      </c>
    </row>
    <row r="77" spans="1:80" ht="33.75">
      <c r="A77" s="260"/>
      <c r="B77" s="261"/>
      <c r="C77" s="319" t="s">
        <v>1090</v>
      </c>
      <c r="D77" s="320"/>
      <c r="E77" s="320"/>
      <c r="F77" s="320"/>
      <c r="G77" s="321"/>
      <c r="I77" s="262"/>
      <c r="K77" s="262"/>
      <c r="L77" s="263" t="s">
        <v>1090</v>
      </c>
      <c r="O77" s="251">
        <v>3</v>
      </c>
    </row>
    <row r="78" spans="1:80">
      <c r="A78" s="260"/>
      <c r="B78" s="261"/>
      <c r="C78" s="319"/>
      <c r="D78" s="320"/>
      <c r="E78" s="320"/>
      <c r="F78" s="320"/>
      <c r="G78" s="321"/>
      <c r="I78" s="262"/>
      <c r="K78" s="262"/>
      <c r="L78" s="263"/>
      <c r="O78" s="251">
        <v>3</v>
      </c>
    </row>
    <row r="79" spans="1:80" ht="45">
      <c r="A79" s="260"/>
      <c r="B79" s="261"/>
      <c r="C79" s="319" t="s">
        <v>1091</v>
      </c>
      <c r="D79" s="320"/>
      <c r="E79" s="320"/>
      <c r="F79" s="320"/>
      <c r="G79" s="321"/>
      <c r="I79" s="262"/>
      <c r="K79" s="262"/>
      <c r="L79" s="263" t="s">
        <v>1091</v>
      </c>
      <c r="O79" s="251">
        <v>3</v>
      </c>
    </row>
    <row r="80" spans="1:80">
      <c r="A80" s="260"/>
      <c r="B80" s="264"/>
      <c r="C80" s="322" t="s">
        <v>97</v>
      </c>
      <c r="D80" s="323"/>
      <c r="E80" s="265">
        <v>1</v>
      </c>
      <c r="F80" s="266"/>
      <c r="G80" s="267"/>
      <c r="H80" s="268"/>
      <c r="I80" s="262"/>
      <c r="J80" s="269"/>
      <c r="K80" s="262"/>
      <c r="M80" s="263">
        <v>1</v>
      </c>
      <c r="O80" s="251"/>
    </row>
    <row r="81" spans="1:80">
      <c r="A81" s="270"/>
      <c r="B81" s="271" t="s">
        <v>100</v>
      </c>
      <c r="C81" s="272" t="s">
        <v>1085</v>
      </c>
      <c r="D81" s="273"/>
      <c r="E81" s="274"/>
      <c r="F81" s="275"/>
      <c r="G81" s="276">
        <f>SUM(G66:G80)</f>
        <v>0</v>
      </c>
      <c r="H81" s="277"/>
      <c r="I81" s="278">
        <f>SUM(I66:I80)</f>
        <v>0.10767</v>
      </c>
      <c r="J81" s="277"/>
      <c r="K81" s="278">
        <f>SUM(K66:K80)</f>
        <v>0</v>
      </c>
      <c r="O81" s="251">
        <v>4</v>
      </c>
      <c r="BA81" s="279">
        <f>SUM(BA66:BA80)</f>
        <v>0</v>
      </c>
      <c r="BB81" s="279">
        <f>SUM(BB66:BB80)</f>
        <v>0</v>
      </c>
      <c r="BC81" s="279">
        <f>SUM(BC66:BC80)</f>
        <v>0</v>
      </c>
      <c r="BD81" s="279">
        <f>SUM(BD66:BD80)</f>
        <v>0</v>
      </c>
      <c r="BE81" s="279">
        <f>SUM(BE66:BE80)</f>
        <v>0</v>
      </c>
    </row>
    <row r="82" spans="1:80">
      <c r="A82" s="241" t="s">
        <v>96</v>
      </c>
      <c r="B82" s="242" t="s">
        <v>459</v>
      </c>
      <c r="C82" s="243" t="s">
        <v>460</v>
      </c>
      <c r="D82" s="244"/>
      <c r="E82" s="245"/>
      <c r="F82" s="245"/>
      <c r="G82" s="246"/>
      <c r="H82" s="247"/>
      <c r="I82" s="248"/>
      <c r="J82" s="249"/>
      <c r="K82" s="250"/>
      <c r="O82" s="251">
        <v>1</v>
      </c>
    </row>
    <row r="83" spans="1:80">
      <c r="A83" s="252">
        <v>25</v>
      </c>
      <c r="B83" s="253" t="s">
        <v>1092</v>
      </c>
      <c r="C83" s="254" t="s">
        <v>1093</v>
      </c>
      <c r="D83" s="255" t="s">
        <v>411</v>
      </c>
      <c r="E83" s="256">
        <v>1</v>
      </c>
      <c r="F83" s="256"/>
      <c r="G83" s="257">
        <f>E83*F83</f>
        <v>0</v>
      </c>
      <c r="H83" s="258">
        <v>0.158</v>
      </c>
      <c r="I83" s="259">
        <f>E83*H83</f>
        <v>0.158</v>
      </c>
      <c r="J83" s="258">
        <v>0</v>
      </c>
      <c r="K83" s="259">
        <f>E83*J83</f>
        <v>0</v>
      </c>
      <c r="O83" s="251">
        <v>2</v>
      </c>
      <c r="AA83" s="226">
        <v>1</v>
      </c>
      <c r="AB83" s="226">
        <v>1</v>
      </c>
      <c r="AC83" s="226">
        <v>1</v>
      </c>
      <c r="AZ83" s="226">
        <v>1</v>
      </c>
      <c r="BA83" s="226">
        <f>IF(AZ83=1,G83,0)</f>
        <v>0</v>
      </c>
      <c r="BB83" s="226">
        <f>IF(AZ83=2,G83,0)</f>
        <v>0</v>
      </c>
      <c r="BC83" s="226">
        <f>IF(AZ83=3,G83,0)</f>
        <v>0</v>
      </c>
      <c r="BD83" s="226">
        <f>IF(AZ83=4,G83,0)</f>
        <v>0</v>
      </c>
      <c r="BE83" s="226">
        <f>IF(AZ83=5,G83,0)</f>
        <v>0</v>
      </c>
      <c r="CA83" s="251">
        <v>1</v>
      </c>
      <c r="CB83" s="251">
        <v>1</v>
      </c>
    </row>
    <row r="84" spans="1:80">
      <c r="A84" s="260"/>
      <c r="B84" s="261"/>
      <c r="C84" s="319" t="s">
        <v>1094</v>
      </c>
      <c r="D84" s="320"/>
      <c r="E84" s="320"/>
      <c r="F84" s="320"/>
      <c r="G84" s="321"/>
      <c r="I84" s="262"/>
      <c r="K84" s="262"/>
      <c r="L84" s="263" t="s">
        <v>1094</v>
      </c>
      <c r="O84" s="251">
        <v>3</v>
      </c>
    </row>
    <row r="85" spans="1:80">
      <c r="A85" s="270"/>
      <c r="B85" s="271" t="s">
        <v>100</v>
      </c>
      <c r="C85" s="272" t="s">
        <v>461</v>
      </c>
      <c r="D85" s="273"/>
      <c r="E85" s="274"/>
      <c r="F85" s="275"/>
      <c r="G85" s="276">
        <f>SUM(G82:G84)</f>
        <v>0</v>
      </c>
      <c r="H85" s="277"/>
      <c r="I85" s="278">
        <f>SUM(I82:I84)</f>
        <v>0.158</v>
      </c>
      <c r="J85" s="277"/>
      <c r="K85" s="278">
        <f>SUM(K82:K84)</f>
        <v>0</v>
      </c>
      <c r="O85" s="251">
        <v>4</v>
      </c>
      <c r="BA85" s="279">
        <f>SUM(BA82:BA84)</f>
        <v>0</v>
      </c>
      <c r="BB85" s="279">
        <f>SUM(BB82:BB84)</f>
        <v>0</v>
      </c>
      <c r="BC85" s="279">
        <f>SUM(BC82:BC84)</f>
        <v>0</v>
      </c>
      <c r="BD85" s="279">
        <f>SUM(BD82:BD84)</f>
        <v>0</v>
      </c>
      <c r="BE85" s="279">
        <f>SUM(BE82:BE84)</f>
        <v>0</v>
      </c>
    </row>
    <row r="86" spans="1:80">
      <c r="A86" s="241" t="s">
        <v>96</v>
      </c>
      <c r="B86" s="242" t="s">
        <v>498</v>
      </c>
      <c r="C86" s="243" t="s">
        <v>499</v>
      </c>
      <c r="D86" s="244"/>
      <c r="E86" s="245"/>
      <c r="F86" s="245"/>
      <c r="G86" s="246"/>
      <c r="H86" s="247"/>
      <c r="I86" s="248"/>
      <c r="J86" s="249"/>
      <c r="K86" s="250"/>
      <c r="O86" s="251">
        <v>1</v>
      </c>
    </row>
    <row r="87" spans="1:80">
      <c r="A87" s="252">
        <v>26</v>
      </c>
      <c r="B87" s="253" t="s">
        <v>511</v>
      </c>
      <c r="C87" s="254" t="s">
        <v>512</v>
      </c>
      <c r="D87" s="255" t="s">
        <v>411</v>
      </c>
      <c r="E87" s="256">
        <v>1</v>
      </c>
      <c r="F87" s="256"/>
      <c r="G87" s="257">
        <f>E87*F87</f>
        <v>0</v>
      </c>
      <c r="H87" s="258">
        <v>0.05</v>
      </c>
      <c r="I87" s="259">
        <f>E87*H87</f>
        <v>0.05</v>
      </c>
      <c r="J87" s="258">
        <v>0</v>
      </c>
      <c r="K87" s="259">
        <f>E87*J87</f>
        <v>0</v>
      </c>
      <c r="O87" s="251">
        <v>2</v>
      </c>
      <c r="AA87" s="226">
        <v>1</v>
      </c>
      <c r="AB87" s="226">
        <v>0</v>
      </c>
      <c r="AC87" s="226">
        <v>0</v>
      </c>
      <c r="AZ87" s="226">
        <v>1</v>
      </c>
      <c r="BA87" s="226">
        <f>IF(AZ87=1,G87,0)</f>
        <v>0</v>
      </c>
      <c r="BB87" s="226">
        <f>IF(AZ87=2,G87,0)</f>
        <v>0</v>
      </c>
      <c r="BC87" s="226">
        <f>IF(AZ87=3,G87,0)</f>
        <v>0</v>
      </c>
      <c r="BD87" s="226">
        <f>IF(AZ87=4,G87,0)</f>
        <v>0</v>
      </c>
      <c r="BE87" s="226">
        <f>IF(AZ87=5,G87,0)</f>
        <v>0</v>
      </c>
      <c r="CA87" s="251">
        <v>1</v>
      </c>
      <c r="CB87" s="251">
        <v>0</v>
      </c>
    </row>
    <row r="88" spans="1:80" ht="45">
      <c r="A88" s="260"/>
      <c r="B88" s="261"/>
      <c r="C88" s="319" t="s">
        <v>513</v>
      </c>
      <c r="D88" s="320"/>
      <c r="E88" s="320"/>
      <c r="F88" s="320"/>
      <c r="G88" s="321"/>
      <c r="I88" s="262"/>
      <c r="K88" s="262"/>
      <c r="L88" s="263" t="s">
        <v>513</v>
      </c>
      <c r="O88" s="251">
        <v>3</v>
      </c>
    </row>
    <row r="89" spans="1:80" ht="33.75">
      <c r="A89" s="260"/>
      <c r="B89" s="261"/>
      <c r="C89" s="319" t="s">
        <v>514</v>
      </c>
      <c r="D89" s="320"/>
      <c r="E89" s="320"/>
      <c r="F89" s="320"/>
      <c r="G89" s="321"/>
      <c r="I89" s="262"/>
      <c r="K89" s="262"/>
      <c r="L89" s="263" t="s">
        <v>514</v>
      </c>
      <c r="O89" s="251">
        <v>3</v>
      </c>
    </row>
    <row r="90" spans="1:80" ht="22.5">
      <c r="A90" s="260"/>
      <c r="B90" s="261"/>
      <c r="C90" s="319" t="s">
        <v>1095</v>
      </c>
      <c r="D90" s="320"/>
      <c r="E90" s="320"/>
      <c r="F90" s="320"/>
      <c r="G90" s="321"/>
      <c r="I90" s="262"/>
      <c r="K90" s="262"/>
      <c r="L90" s="263" t="s">
        <v>1095</v>
      </c>
      <c r="O90" s="251">
        <v>3</v>
      </c>
    </row>
    <row r="91" spans="1:80">
      <c r="A91" s="260"/>
      <c r="B91" s="261"/>
      <c r="C91" s="319" t="s">
        <v>516</v>
      </c>
      <c r="D91" s="320"/>
      <c r="E91" s="320"/>
      <c r="F91" s="320"/>
      <c r="G91" s="321"/>
      <c r="I91" s="262"/>
      <c r="K91" s="262"/>
      <c r="L91" s="263" t="s">
        <v>516</v>
      </c>
      <c r="O91" s="251">
        <v>3</v>
      </c>
    </row>
    <row r="92" spans="1:80">
      <c r="A92" s="260"/>
      <c r="B92" s="261"/>
      <c r="C92" s="319"/>
      <c r="D92" s="320"/>
      <c r="E92" s="320"/>
      <c r="F92" s="320"/>
      <c r="G92" s="321"/>
      <c r="I92" s="262"/>
      <c r="K92" s="262"/>
      <c r="L92" s="263"/>
      <c r="O92" s="251">
        <v>3</v>
      </c>
    </row>
    <row r="93" spans="1:80">
      <c r="A93" s="270"/>
      <c r="B93" s="271" t="s">
        <v>100</v>
      </c>
      <c r="C93" s="272" t="s">
        <v>500</v>
      </c>
      <c r="D93" s="273"/>
      <c r="E93" s="274"/>
      <c r="F93" s="275"/>
      <c r="G93" s="276">
        <f>SUM(G86:G92)</f>
        <v>0</v>
      </c>
      <c r="H93" s="277"/>
      <c r="I93" s="278">
        <f>SUM(I86:I92)</f>
        <v>0.05</v>
      </c>
      <c r="J93" s="277"/>
      <c r="K93" s="278">
        <f>SUM(K86:K92)</f>
        <v>0</v>
      </c>
      <c r="O93" s="251">
        <v>4</v>
      </c>
      <c r="BA93" s="279">
        <f>SUM(BA86:BA92)</f>
        <v>0</v>
      </c>
      <c r="BB93" s="279">
        <f>SUM(BB86:BB92)</f>
        <v>0</v>
      </c>
      <c r="BC93" s="279">
        <f>SUM(BC86:BC92)</f>
        <v>0</v>
      </c>
      <c r="BD93" s="279">
        <f>SUM(BD86:BD92)</f>
        <v>0</v>
      </c>
      <c r="BE93" s="279">
        <f>SUM(BE86:BE92)</f>
        <v>0</v>
      </c>
    </row>
    <row r="94" spans="1:80">
      <c r="A94" s="241" t="s">
        <v>96</v>
      </c>
      <c r="B94" s="242" t="s">
        <v>523</v>
      </c>
      <c r="C94" s="243" t="s">
        <v>524</v>
      </c>
      <c r="D94" s="244"/>
      <c r="E94" s="245"/>
      <c r="F94" s="245"/>
      <c r="G94" s="246"/>
      <c r="H94" s="247"/>
      <c r="I94" s="248"/>
      <c r="J94" s="249"/>
      <c r="K94" s="250"/>
      <c r="O94" s="251">
        <v>1</v>
      </c>
    </row>
    <row r="95" spans="1:80">
      <c r="A95" s="252">
        <v>27</v>
      </c>
      <c r="B95" s="253" t="s">
        <v>529</v>
      </c>
      <c r="C95" s="254" t="s">
        <v>530</v>
      </c>
      <c r="D95" s="255" t="s">
        <v>110</v>
      </c>
      <c r="E95" s="256">
        <v>5.37</v>
      </c>
      <c r="F95" s="256"/>
      <c r="G95" s="257">
        <f>E95*F95</f>
        <v>0</v>
      </c>
      <c r="H95" s="258">
        <v>6.7000000000000002E-4</v>
      </c>
      <c r="I95" s="259">
        <f>E95*H95</f>
        <v>3.5979000000000002E-3</v>
      </c>
      <c r="J95" s="258">
        <v>-0.13100000000000001</v>
      </c>
      <c r="K95" s="259">
        <f>E95*J95</f>
        <v>-0.70347000000000004</v>
      </c>
      <c r="O95" s="251">
        <v>2</v>
      </c>
      <c r="AA95" s="226">
        <v>1</v>
      </c>
      <c r="AB95" s="226">
        <v>1</v>
      </c>
      <c r="AC95" s="226">
        <v>1</v>
      </c>
      <c r="AZ95" s="226">
        <v>1</v>
      </c>
      <c r="BA95" s="226">
        <f>IF(AZ95=1,G95,0)</f>
        <v>0</v>
      </c>
      <c r="BB95" s="226">
        <f>IF(AZ95=2,G95,0)</f>
        <v>0</v>
      </c>
      <c r="BC95" s="226">
        <f>IF(AZ95=3,G95,0)</f>
        <v>0</v>
      </c>
      <c r="BD95" s="226">
        <f>IF(AZ95=4,G95,0)</f>
        <v>0</v>
      </c>
      <c r="BE95" s="226">
        <f>IF(AZ95=5,G95,0)</f>
        <v>0</v>
      </c>
      <c r="CA95" s="251">
        <v>1</v>
      </c>
      <c r="CB95" s="251">
        <v>1</v>
      </c>
    </row>
    <row r="96" spans="1:80">
      <c r="A96" s="260"/>
      <c r="B96" s="264"/>
      <c r="C96" s="322" t="s">
        <v>1691</v>
      </c>
      <c r="D96" s="323"/>
      <c r="E96" s="265">
        <v>5.37</v>
      </c>
      <c r="F96" s="266"/>
      <c r="G96" s="267"/>
      <c r="H96" s="268"/>
      <c r="I96" s="262"/>
      <c r="J96" s="269"/>
      <c r="K96" s="262"/>
      <c r="M96" s="263" t="s">
        <v>1691</v>
      </c>
      <c r="O96" s="251"/>
    </row>
    <row r="97" spans="1:80">
      <c r="A97" s="252">
        <v>28</v>
      </c>
      <c r="B97" s="253" t="s">
        <v>578</v>
      </c>
      <c r="C97" s="254" t="s">
        <v>579</v>
      </c>
      <c r="D97" s="255" t="s">
        <v>191</v>
      </c>
      <c r="E97" s="256">
        <v>1</v>
      </c>
      <c r="F97" s="256"/>
      <c r="G97" s="257">
        <f>E97*F97</f>
        <v>0</v>
      </c>
      <c r="H97" s="258">
        <v>0</v>
      </c>
      <c r="I97" s="259">
        <f>E97*H97</f>
        <v>0</v>
      </c>
      <c r="J97" s="258">
        <v>0</v>
      </c>
      <c r="K97" s="259">
        <f>E97*J97</f>
        <v>0</v>
      </c>
      <c r="O97" s="251">
        <v>2</v>
      </c>
      <c r="AA97" s="226">
        <v>1</v>
      </c>
      <c r="AB97" s="226">
        <v>0</v>
      </c>
      <c r="AC97" s="226">
        <v>0</v>
      </c>
      <c r="AZ97" s="226">
        <v>1</v>
      </c>
      <c r="BA97" s="226">
        <f>IF(AZ97=1,G97,0)</f>
        <v>0</v>
      </c>
      <c r="BB97" s="226">
        <f>IF(AZ97=2,G97,0)</f>
        <v>0</v>
      </c>
      <c r="BC97" s="226">
        <f>IF(AZ97=3,G97,0)</f>
        <v>0</v>
      </c>
      <c r="BD97" s="226">
        <f>IF(AZ97=4,G97,0)</f>
        <v>0</v>
      </c>
      <c r="BE97" s="226">
        <f>IF(AZ97=5,G97,0)</f>
        <v>0</v>
      </c>
      <c r="CA97" s="251">
        <v>1</v>
      </c>
      <c r="CB97" s="251">
        <v>0</v>
      </c>
    </row>
    <row r="98" spans="1:80">
      <c r="A98" s="260"/>
      <c r="B98" s="264"/>
      <c r="C98" s="322" t="s">
        <v>97</v>
      </c>
      <c r="D98" s="323"/>
      <c r="E98" s="265">
        <v>1</v>
      </c>
      <c r="F98" s="266"/>
      <c r="G98" s="267"/>
      <c r="H98" s="268"/>
      <c r="I98" s="262"/>
      <c r="J98" s="269"/>
      <c r="K98" s="262"/>
      <c r="M98" s="263">
        <v>1</v>
      </c>
      <c r="O98" s="251"/>
    </row>
    <row r="99" spans="1:80">
      <c r="A99" s="252">
        <v>29</v>
      </c>
      <c r="B99" s="253" t="s">
        <v>583</v>
      </c>
      <c r="C99" s="254" t="s">
        <v>584</v>
      </c>
      <c r="D99" s="255" t="s">
        <v>191</v>
      </c>
      <c r="E99" s="256">
        <v>1</v>
      </c>
      <c r="F99" s="256"/>
      <c r="G99" s="257">
        <f>E99*F99</f>
        <v>0</v>
      </c>
      <c r="H99" s="258">
        <v>0</v>
      </c>
      <c r="I99" s="259">
        <f>E99*H99</f>
        <v>0</v>
      </c>
      <c r="J99" s="258">
        <v>0</v>
      </c>
      <c r="K99" s="259">
        <f>E99*J99</f>
        <v>0</v>
      </c>
      <c r="O99" s="251">
        <v>2</v>
      </c>
      <c r="AA99" s="226">
        <v>1</v>
      </c>
      <c r="AB99" s="226">
        <v>1</v>
      </c>
      <c r="AC99" s="226">
        <v>1</v>
      </c>
      <c r="AZ99" s="226">
        <v>1</v>
      </c>
      <c r="BA99" s="226">
        <f>IF(AZ99=1,G99,0)</f>
        <v>0</v>
      </c>
      <c r="BB99" s="226">
        <f>IF(AZ99=2,G99,0)</f>
        <v>0</v>
      </c>
      <c r="BC99" s="226">
        <f>IF(AZ99=3,G99,0)</f>
        <v>0</v>
      </c>
      <c r="BD99" s="226">
        <f>IF(AZ99=4,G99,0)</f>
        <v>0</v>
      </c>
      <c r="BE99" s="226">
        <f>IF(AZ99=5,G99,0)</f>
        <v>0</v>
      </c>
      <c r="CA99" s="251">
        <v>1</v>
      </c>
      <c r="CB99" s="251">
        <v>1</v>
      </c>
    </row>
    <row r="100" spans="1:80">
      <c r="A100" s="260"/>
      <c r="B100" s="264"/>
      <c r="C100" s="322" t="s">
        <v>97</v>
      </c>
      <c r="D100" s="323"/>
      <c r="E100" s="265">
        <v>1</v>
      </c>
      <c r="F100" s="266"/>
      <c r="G100" s="267"/>
      <c r="H100" s="268"/>
      <c r="I100" s="262"/>
      <c r="J100" s="269"/>
      <c r="K100" s="262"/>
      <c r="M100" s="263">
        <v>1</v>
      </c>
      <c r="O100" s="251"/>
    </row>
    <row r="101" spans="1:80">
      <c r="A101" s="252">
        <v>30</v>
      </c>
      <c r="B101" s="253" t="s">
        <v>586</v>
      </c>
      <c r="C101" s="254" t="s">
        <v>587</v>
      </c>
      <c r="D101" s="255" t="s">
        <v>110</v>
      </c>
      <c r="E101" s="256">
        <v>3.2096</v>
      </c>
      <c r="F101" s="256"/>
      <c r="G101" s="257">
        <f>E101*F101</f>
        <v>0</v>
      </c>
      <c r="H101" s="258">
        <v>9.2000000000000003E-4</v>
      </c>
      <c r="I101" s="259">
        <f>E101*H101</f>
        <v>2.9528320000000003E-3</v>
      </c>
      <c r="J101" s="258">
        <v>-2.7E-2</v>
      </c>
      <c r="K101" s="259">
        <f>E101*J101</f>
        <v>-8.6659200000000006E-2</v>
      </c>
      <c r="O101" s="251">
        <v>2</v>
      </c>
      <c r="AA101" s="226">
        <v>1</v>
      </c>
      <c r="AB101" s="226">
        <v>1</v>
      </c>
      <c r="AC101" s="226">
        <v>1</v>
      </c>
      <c r="AZ101" s="226">
        <v>1</v>
      </c>
      <c r="BA101" s="226">
        <f>IF(AZ101=1,G101,0)</f>
        <v>0</v>
      </c>
      <c r="BB101" s="226">
        <f>IF(AZ101=2,G101,0)</f>
        <v>0</v>
      </c>
      <c r="BC101" s="226">
        <f>IF(AZ101=3,G101,0)</f>
        <v>0</v>
      </c>
      <c r="BD101" s="226">
        <f>IF(AZ101=4,G101,0)</f>
        <v>0</v>
      </c>
      <c r="BE101" s="226">
        <f>IF(AZ101=5,G101,0)</f>
        <v>0</v>
      </c>
      <c r="CA101" s="251">
        <v>1</v>
      </c>
      <c r="CB101" s="251">
        <v>1</v>
      </c>
    </row>
    <row r="102" spans="1:80">
      <c r="A102" s="260"/>
      <c r="B102" s="264"/>
      <c r="C102" s="322" t="s">
        <v>1097</v>
      </c>
      <c r="D102" s="323"/>
      <c r="E102" s="265">
        <v>3.2096</v>
      </c>
      <c r="F102" s="266"/>
      <c r="G102" s="267"/>
      <c r="H102" s="268"/>
      <c r="I102" s="262"/>
      <c r="J102" s="269"/>
      <c r="K102" s="262"/>
      <c r="M102" s="263" t="s">
        <v>1097</v>
      </c>
      <c r="O102" s="251"/>
    </row>
    <row r="103" spans="1:80">
      <c r="A103" s="252">
        <v>31</v>
      </c>
      <c r="B103" s="253" t="s">
        <v>1098</v>
      </c>
      <c r="C103" s="254" t="s">
        <v>1099</v>
      </c>
      <c r="D103" s="255" t="s">
        <v>191</v>
      </c>
      <c r="E103" s="256">
        <v>3</v>
      </c>
      <c r="F103" s="256"/>
      <c r="G103" s="257">
        <f>E103*F103</f>
        <v>0</v>
      </c>
      <c r="H103" s="258">
        <v>0</v>
      </c>
      <c r="I103" s="259">
        <f>E103*H103</f>
        <v>0</v>
      </c>
      <c r="J103" s="258">
        <v>0</v>
      </c>
      <c r="K103" s="259">
        <f>E103*J103</f>
        <v>0</v>
      </c>
      <c r="O103" s="251">
        <v>2</v>
      </c>
      <c r="AA103" s="226">
        <v>1</v>
      </c>
      <c r="AB103" s="226">
        <v>1</v>
      </c>
      <c r="AC103" s="226">
        <v>1</v>
      </c>
      <c r="AZ103" s="226">
        <v>1</v>
      </c>
      <c r="BA103" s="226">
        <f>IF(AZ103=1,G103,0)</f>
        <v>0</v>
      </c>
      <c r="BB103" s="226">
        <f>IF(AZ103=2,G103,0)</f>
        <v>0</v>
      </c>
      <c r="BC103" s="226">
        <f>IF(AZ103=3,G103,0)</f>
        <v>0</v>
      </c>
      <c r="BD103" s="226">
        <f>IF(AZ103=4,G103,0)</f>
        <v>0</v>
      </c>
      <c r="BE103" s="226">
        <f>IF(AZ103=5,G103,0)</f>
        <v>0</v>
      </c>
      <c r="CA103" s="251">
        <v>1</v>
      </c>
      <c r="CB103" s="251">
        <v>1</v>
      </c>
    </row>
    <row r="104" spans="1:80">
      <c r="A104" s="260"/>
      <c r="B104" s="264"/>
      <c r="C104" s="322" t="s">
        <v>163</v>
      </c>
      <c r="D104" s="323"/>
      <c r="E104" s="265">
        <v>3</v>
      </c>
      <c r="F104" s="266"/>
      <c r="G104" s="267"/>
      <c r="H104" s="268"/>
      <c r="I104" s="262"/>
      <c r="J104" s="269"/>
      <c r="K104" s="262"/>
      <c r="M104" s="263">
        <v>3</v>
      </c>
      <c r="O104" s="251"/>
    </row>
    <row r="105" spans="1:80">
      <c r="A105" s="252">
        <v>32</v>
      </c>
      <c r="B105" s="253" t="s">
        <v>1100</v>
      </c>
      <c r="C105" s="254" t="s">
        <v>1101</v>
      </c>
      <c r="D105" s="255" t="s">
        <v>110</v>
      </c>
      <c r="E105" s="256">
        <v>4.0999999999999996</v>
      </c>
      <c r="F105" s="256"/>
      <c r="G105" s="257">
        <f>E105*F105</f>
        <v>0</v>
      </c>
      <c r="H105" s="258">
        <v>1.17E-3</v>
      </c>
      <c r="I105" s="259">
        <f>E105*H105</f>
        <v>4.797E-3</v>
      </c>
      <c r="J105" s="258">
        <v>-7.5999999999999998E-2</v>
      </c>
      <c r="K105" s="259">
        <f>E105*J105</f>
        <v>-0.31159999999999999</v>
      </c>
      <c r="O105" s="251">
        <v>2</v>
      </c>
      <c r="AA105" s="226">
        <v>1</v>
      </c>
      <c r="AB105" s="226">
        <v>1</v>
      </c>
      <c r="AC105" s="226">
        <v>1</v>
      </c>
      <c r="AZ105" s="226">
        <v>1</v>
      </c>
      <c r="BA105" s="226">
        <f>IF(AZ105=1,G105,0)</f>
        <v>0</v>
      </c>
      <c r="BB105" s="226">
        <f>IF(AZ105=2,G105,0)</f>
        <v>0</v>
      </c>
      <c r="BC105" s="226">
        <f>IF(AZ105=3,G105,0)</f>
        <v>0</v>
      </c>
      <c r="BD105" s="226">
        <f>IF(AZ105=4,G105,0)</f>
        <v>0</v>
      </c>
      <c r="BE105" s="226">
        <f>IF(AZ105=5,G105,0)</f>
        <v>0</v>
      </c>
      <c r="CA105" s="251">
        <v>1</v>
      </c>
      <c r="CB105" s="251">
        <v>1</v>
      </c>
    </row>
    <row r="106" spans="1:80">
      <c r="A106" s="260"/>
      <c r="B106" s="264"/>
      <c r="C106" s="322" t="s">
        <v>1102</v>
      </c>
      <c r="D106" s="323"/>
      <c r="E106" s="265">
        <v>1.64</v>
      </c>
      <c r="F106" s="266"/>
      <c r="G106" s="267"/>
      <c r="H106" s="268"/>
      <c r="I106" s="262"/>
      <c r="J106" s="269"/>
      <c r="K106" s="262"/>
      <c r="M106" s="263" t="s">
        <v>1102</v>
      </c>
      <c r="O106" s="251"/>
    </row>
    <row r="107" spans="1:80">
      <c r="A107" s="260"/>
      <c r="B107" s="264"/>
      <c r="C107" s="322" t="s">
        <v>1103</v>
      </c>
      <c r="D107" s="323"/>
      <c r="E107" s="265">
        <v>2.46</v>
      </c>
      <c r="F107" s="266"/>
      <c r="G107" s="267"/>
      <c r="H107" s="268"/>
      <c r="I107" s="262"/>
      <c r="J107" s="269"/>
      <c r="K107" s="262"/>
      <c r="M107" s="263" t="s">
        <v>1103</v>
      </c>
      <c r="O107" s="251"/>
    </row>
    <row r="108" spans="1:80">
      <c r="A108" s="252">
        <v>33</v>
      </c>
      <c r="B108" s="253" t="s">
        <v>566</v>
      </c>
      <c r="C108" s="254" t="s">
        <v>567</v>
      </c>
      <c r="D108" s="255" t="s">
        <v>110</v>
      </c>
      <c r="E108" s="256">
        <v>5.4130000000000003</v>
      </c>
      <c r="F108" s="256"/>
      <c r="G108" s="257">
        <f>E108*F108</f>
        <v>0</v>
      </c>
      <c r="H108" s="258">
        <v>0</v>
      </c>
      <c r="I108" s="259">
        <f>E108*H108</f>
        <v>0</v>
      </c>
      <c r="J108" s="258">
        <v>-0.02</v>
      </c>
      <c r="K108" s="259">
        <f>E108*J108</f>
        <v>-0.10826000000000001</v>
      </c>
      <c r="O108" s="251">
        <v>2</v>
      </c>
      <c r="AA108" s="226">
        <v>1</v>
      </c>
      <c r="AB108" s="226">
        <v>1</v>
      </c>
      <c r="AC108" s="226">
        <v>1</v>
      </c>
      <c r="AZ108" s="226">
        <v>1</v>
      </c>
      <c r="BA108" s="226">
        <f>IF(AZ108=1,G108,0)</f>
        <v>0</v>
      </c>
      <c r="BB108" s="226">
        <f>IF(AZ108=2,G108,0)</f>
        <v>0</v>
      </c>
      <c r="BC108" s="226">
        <f>IF(AZ108=3,G108,0)</f>
        <v>0</v>
      </c>
      <c r="BD108" s="226">
        <f>IF(AZ108=4,G108,0)</f>
        <v>0</v>
      </c>
      <c r="BE108" s="226">
        <f>IF(AZ108=5,G108,0)</f>
        <v>0</v>
      </c>
      <c r="CA108" s="251">
        <v>1</v>
      </c>
      <c r="CB108" s="251">
        <v>1</v>
      </c>
    </row>
    <row r="109" spans="1:80">
      <c r="A109" s="260"/>
      <c r="B109" s="264"/>
      <c r="C109" s="322" t="s">
        <v>1692</v>
      </c>
      <c r="D109" s="323"/>
      <c r="E109" s="265">
        <v>5.2919999999999998</v>
      </c>
      <c r="F109" s="266"/>
      <c r="G109" s="267"/>
      <c r="H109" s="268"/>
      <c r="I109" s="262"/>
      <c r="J109" s="269"/>
      <c r="K109" s="262"/>
      <c r="M109" s="263" t="s">
        <v>1692</v>
      </c>
      <c r="O109" s="251"/>
    </row>
    <row r="110" spans="1:80">
      <c r="A110" s="260"/>
      <c r="B110" s="264"/>
      <c r="C110" s="322" t="s">
        <v>1693</v>
      </c>
      <c r="D110" s="323"/>
      <c r="E110" s="265">
        <v>0.121</v>
      </c>
      <c r="F110" s="266"/>
      <c r="G110" s="267"/>
      <c r="H110" s="268"/>
      <c r="I110" s="262"/>
      <c r="J110" s="269"/>
      <c r="K110" s="262"/>
      <c r="M110" s="263" t="s">
        <v>1693</v>
      </c>
      <c r="O110" s="251"/>
    </row>
    <row r="111" spans="1:80">
      <c r="A111" s="270"/>
      <c r="B111" s="271" t="s">
        <v>100</v>
      </c>
      <c r="C111" s="272" t="s">
        <v>525</v>
      </c>
      <c r="D111" s="273"/>
      <c r="E111" s="274"/>
      <c r="F111" s="275"/>
      <c r="G111" s="276">
        <f>SUM(G94:G110)</f>
        <v>0</v>
      </c>
      <c r="H111" s="277"/>
      <c r="I111" s="278">
        <f>SUM(I94:I110)</f>
        <v>1.1347731999999999E-2</v>
      </c>
      <c r="J111" s="277"/>
      <c r="K111" s="278">
        <f>SUM(K94:K110)</f>
        <v>-1.2099892000000001</v>
      </c>
      <c r="O111" s="251">
        <v>4</v>
      </c>
      <c r="BA111" s="279">
        <f>SUM(BA94:BA110)</f>
        <v>0</v>
      </c>
      <c r="BB111" s="279">
        <f>SUM(BB94:BB110)</f>
        <v>0</v>
      </c>
      <c r="BC111" s="279">
        <f>SUM(BC94:BC110)</f>
        <v>0</v>
      </c>
      <c r="BD111" s="279">
        <f>SUM(BD94:BD110)</f>
        <v>0</v>
      </c>
      <c r="BE111" s="279">
        <f>SUM(BE94:BE110)</f>
        <v>0</v>
      </c>
    </row>
    <row r="112" spans="1:80">
      <c r="A112" s="241" t="s">
        <v>96</v>
      </c>
      <c r="B112" s="242" t="s">
        <v>592</v>
      </c>
      <c r="C112" s="243" t="s">
        <v>593</v>
      </c>
      <c r="D112" s="244"/>
      <c r="E112" s="245"/>
      <c r="F112" s="245"/>
      <c r="G112" s="246"/>
      <c r="H112" s="247"/>
      <c r="I112" s="248"/>
      <c r="J112" s="249"/>
      <c r="K112" s="250"/>
      <c r="O112" s="251">
        <v>1</v>
      </c>
    </row>
    <row r="113" spans="1:80">
      <c r="A113" s="252">
        <v>34</v>
      </c>
      <c r="B113" s="253" t="s">
        <v>623</v>
      </c>
      <c r="C113" s="254" t="s">
        <v>624</v>
      </c>
      <c r="D113" s="255" t="s">
        <v>312</v>
      </c>
      <c r="E113" s="256">
        <v>25</v>
      </c>
      <c r="F113" s="256"/>
      <c r="G113" s="257">
        <f>E113*F113</f>
        <v>0</v>
      </c>
      <c r="H113" s="258">
        <v>4.8999999999999998E-4</v>
      </c>
      <c r="I113" s="259">
        <f>E113*H113</f>
        <v>1.225E-2</v>
      </c>
      <c r="J113" s="258">
        <v>-2E-3</v>
      </c>
      <c r="K113" s="259">
        <f>E113*J113</f>
        <v>-0.05</v>
      </c>
      <c r="O113" s="251">
        <v>2</v>
      </c>
      <c r="AA113" s="226">
        <v>1</v>
      </c>
      <c r="AB113" s="226">
        <v>1</v>
      </c>
      <c r="AC113" s="226">
        <v>1</v>
      </c>
      <c r="AZ113" s="226">
        <v>1</v>
      </c>
      <c r="BA113" s="226">
        <f>IF(AZ113=1,G113,0)</f>
        <v>0</v>
      </c>
      <c r="BB113" s="226">
        <f>IF(AZ113=2,G113,0)</f>
        <v>0</v>
      </c>
      <c r="BC113" s="226">
        <f>IF(AZ113=3,G113,0)</f>
        <v>0</v>
      </c>
      <c r="BD113" s="226">
        <f>IF(AZ113=4,G113,0)</f>
        <v>0</v>
      </c>
      <c r="BE113" s="226">
        <f>IF(AZ113=5,G113,0)</f>
        <v>0</v>
      </c>
      <c r="CA113" s="251">
        <v>1</v>
      </c>
      <c r="CB113" s="251">
        <v>1</v>
      </c>
    </row>
    <row r="114" spans="1:80">
      <c r="A114" s="260"/>
      <c r="B114" s="264"/>
      <c r="C114" s="322" t="s">
        <v>625</v>
      </c>
      <c r="D114" s="323"/>
      <c r="E114" s="265">
        <v>25</v>
      </c>
      <c r="F114" s="266"/>
      <c r="G114" s="267"/>
      <c r="H114" s="268"/>
      <c r="I114" s="262"/>
      <c r="J114" s="269"/>
      <c r="K114" s="262"/>
      <c r="M114" s="263" t="s">
        <v>625</v>
      </c>
      <c r="O114" s="251"/>
    </row>
    <row r="115" spans="1:80">
      <c r="A115" s="252">
        <v>35</v>
      </c>
      <c r="B115" s="253" t="s">
        <v>1106</v>
      </c>
      <c r="C115" s="254" t="s">
        <v>1107</v>
      </c>
      <c r="D115" s="255" t="s">
        <v>312</v>
      </c>
      <c r="E115" s="256">
        <v>11</v>
      </c>
      <c r="F115" s="256"/>
      <c r="G115" s="257">
        <f>E115*F115</f>
        <v>0</v>
      </c>
      <c r="H115" s="258">
        <v>4.8999999999999998E-4</v>
      </c>
      <c r="I115" s="259">
        <f>E115*H115</f>
        <v>5.3899999999999998E-3</v>
      </c>
      <c r="J115" s="258">
        <v>-1.2999999999999999E-2</v>
      </c>
      <c r="K115" s="259">
        <f>E115*J115</f>
        <v>-0.14299999999999999</v>
      </c>
      <c r="O115" s="251">
        <v>2</v>
      </c>
      <c r="AA115" s="226">
        <v>1</v>
      </c>
      <c r="AB115" s="226">
        <v>1</v>
      </c>
      <c r="AC115" s="226">
        <v>1</v>
      </c>
      <c r="AZ115" s="226">
        <v>1</v>
      </c>
      <c r="BA115" s="226">
        <f>IF(AZ115=1,G115,0)</f>
        <v>0</v>
      </c>
      <c r="BB115" s="226">
        <f>IF(AZ115=2,G115,0)</f>
        <v>0</v>
      </c>
      <c r="BC115" s="226">
        <f>IF(AZ115=3,G115,0)</f>
        <v>0</v>
      </c>
      <c r="BD115" s="226">
        <f>IF(AZ115=4,G115,0)</f>
        <v>0</v>
      </c>
      <c r="BE115" s="226">
        <f>IF(AZ115=5,G115,0)</f>
        <v>0</v>
      </c>
      <c r="CA115" s="251">
        <v>1</v>
      </c>
      <c r="CB115" s="251">
        <v>1</v>
      </c>
    </row>
    <row r="116" spans="1:80">
      <c r="A116" s="260"/>
      <c r="B116" s="264"/>
      <c r="C116" s="322" t="s">
        <v>1671</v>
      </c>
      <c r="D116" s="323"/>
      <c r="E116" s="265">
        <v>11</v>
      </c>
      <c r="F116" s="266"/>
      <c r="G116" s="267"/>
      <c r="H116" s="268"/>
      <c r="I116" s="262"/>
      <c r="J116" s="269"/>
      <c r="K116" s="262"/>
      <c r="M116" s="263" t="s">
        <v>1671</v>
      </c>
      <c r="O116" s="251"/>
    </row>
    <row r="117" spans="1:80">
      <c r="A117" s="252">
        <v>36</v>
      </c>
      <c r="B117" s="253" t="s">
        <v>1108</v>
      </c>
      <c r="C117" s="254" t="s">
        <v>1109</v>
      </c>
      <c r="D117" s="255" t="s">
        <v>312</v>
      </c>
      <c r="E117" s="256">
        <v>5</v>
      </c>
      <c r="F117" s="256"/>
      <c r="G117" s="257">
        <f>E117*F117</f>
        <v>0</v>
      </c>
      <c r="H117" s="258">
        <v>4.8999999999999998E-4</v>
      </c>
      <c r="I117" s="259">
        <f>E117*H117</f>
        <v>2.4499999999999999E-3</v>
      </c>
      <c r="J117" s="258">
        <v>-8.9999999999999993E-3</v>
      </c>
      <c r="K117" s="259">
        <f>E117*J117</f>
        <v>-4.4999999999999998E-2</v>
      </c>
      <c r="O117" s="251">
        <v>2</v>
      </c>
      <c r="AA117" s="226">
        <v>1</v>
      </c>
      <c r="AB117" s="226">
        <v>1</v>
      </c>
      <c r="AC117" s="226">
        <v>1</v>
      </c>
      <c r="AZ117" s="226">
        <v>1</v>
      </c>
      <c r="BA117" s="226">
        <f>IF(AZ117=1,G117,0)</f>
        <v>0</v>
      </c>
      <c r="BB117" s="226">
        <f>IF(AZ117=2,G117,0)</f>
        <v>0</v>
      </c>
      <c r="BC117" s="226">
        <f>IF(AZ117=3,G117,0)</f>
        <v>0</v>
      </c>
      <c r="BD117" s="226">
        <f>IF(AZ117=4,G117,0)</f>
        <v>0</v>
      </c>
      <c r="BE117" s="226">
        <f>IF(AZ117=5,G117,0)</f>
        <v>0</v>
      </c>
      <c r="CA117" s="251">
        <v>1</v>
      </c>
      <c r="CB117" s="251">
        <v>1</v>
      </c>
    </row>
    <row r="118" spans="1:80">
      <c r="A118" s="260"/>
      <c r="B118" s="264"/>
      <c r="C118" s="322" t="s">
        <v>1670</v>
      </c>
      <c r="D118" s="323"/>
      <c r="E118" s="265">
        <v>5</v>
      </c>
      <c r="F118" s="266"/>
      <c r="G118" s="267"/>
      <c r="H118" s="268"/>
      <c r="I118" s="262"/>
      <c r="J118" s="269"/>
      <c r="K118" s="262"/>
      <c r="M118" s="263" t="s">
        <v>1670</v>
      </c>
      <c r="O118" s="251"/>
    </row>
    <row r="119" spans="1:80">
      <c r="A119" s="252">
        <v>37</v>
      </c>
      <c r="B119" s="253" t="s">
        <v>1110</v>
      </c>
      <c r="C119" s="254" t="s">
        <v>1111</v>
      </c>
      <c r="D119" s="255" t="s">
        <v>110</v>
      </c>
      <c r="E119" s="256">
        <v>0.34</v>
      </c>
      <c r="F119" s="256"/>
      <c r="G119" s="257">
        <f>E119*F119</f>
        <v>0</v>
      </c>
      <c r="H119" s="258">
        <v>0</v>
      </c>
      <c r="I119" s="259">
        <f>E119*H119</f>
        <v>0</v>
      </c>
      <c r="J119" s="258">
        <v>-6.8000000000000005E-2</v>
      </c>
      <c r="K119" s="259">
        <f>E119*J119</f>
        <v>-2.3120000000000002E-2</v>
      </c>
      <c r="O119" s="251">
        <v>2</v>
      </c>
      <c r="AA119" s="226">
        <v>1</v>
      </c>
      <c r="AB119" s="226">
        <v>1</v>
      </c>
      <c r="AC119" s="226">
        <v>1</v>
      </c>
      <c r="AZ119" s="226">
        <v>1</v>
      </c>
      <c r="BA119" s="226">
        <f>IF(AZ119=1,G119,0)</f>
        <v>0</v>
      </c>
      <c r="BB119" s="226">
        <f>IF(AZ119=2,G119,0)</f>
        <v>0</v>
      </c>
      <c r="BC119" s="226">
        <f>IF(AZ119=3,G119,0)</f>
        <v>0</v>
      </c>
      <c r="BD119" s="226">
        <f>IF(AZ119=4,G119,0)</f>
        <v>0</v>
      </c>
      <c r="BE119" s="226">
        <f>IF(AZ119=5,G119,0)</f>
        <v>0</v>
      </c>
      <c r="CA119" s="251">
        <v>1</v>
      </c>
      <c r="CB119" s="251">
        <v>1</v>
      </c>
    </row>
    <row r="120" spans="1:80">
      <c r="A120" s="260"/>
      <c r="B120" s="264"/>
      <c r="C120" s="322" t="s">
        <v>1681</v>
      </c>
      <c r="D120" s="323"/>
      <c r="E120" s="265">
        <v>0.34</v>
      </c>
      <c r="F120" s="266"/>
      <c r="G120" s="267"/>
      <c r="H120" s="268"/>
      <c r="I120" s="262"/>
      <c r="J120" s="269"/>
      <c r="K120" s="262"/>
      <c r="M120" s="263" t="s">
        <v>1681</v>
      </c>
      <c r="O120" s="251"/>
    </row>
    <row r="121" spans="1:80">
      <c r="A121" s="252">
        <v>38</v>
      </c>
      <c r="B121" s="253" t="s">
        <v>1112</v>
      </c>
      <c r="C121" s="254" t="s">
        <v>1113</v>
      </c>
      <c r="D121" s="255" t="s">
        <v>110</v>
      </c>
      <c r="E121" s="256">
        <v>15.435</v>
      </c>
      <c r="F121" s="256"/>
      <c r="G121" s="257">
        <f>E121*F121</f>
        <v>0</v>
      </c>
      <c r="H121" s="258">
        <v>0</v>
      </c>
      <c r="I121" s="259">
        <f>E121*H121</f>
        <v>0</v>
      </c>
      <c r="J121" s="258">
        <v>-6.8000000000000005E-2</v>
      </c>
      <c r="K121" s="259">
        <f>E121*J121</f>
        <v>-1.0495800000000002</v>
      </c>
      <c r="O121" s="251">
        <v>2</v>
      </c>
      <c r="AA121" s="226">
        <v>1</v>
      </c>
      <c r="AB121" s="226">
        <v>1</v>
      </c>
      <c r="AC121" s="226">
        <v>1</v>
      </c>
      <c r="AZ121" s="226">
        <v>1</v>
      </c>
      <c r="BA121" s="226">
        <f>IF(AZ121=1,G121,0)</f>
        <v>0</v>
      </c>
      <c r="BB121" s="226">
        <f>IF(AZ121=2,G121,0)</f>
        <v>0</v>
      </c>
      <c r="BC121" s="226">
        <f>IF(AZ121=3,G121,0)</f>
        <v>0</v>
      </c>
      <c r="BD121" s="226">
        <f>IF(AZ121=4,G121,0)</f>
        <v>0</v>
      </c>
      <c r="BE121" s="226">
        <f>IF(AZ121=5,G121,0)</f>
        <v>0</v>
      </c>
      <c r="CA121" s="251">
        <v>1</v>
      </c>
      <c r="CB121" s="251">
        <v>1</v>
      </c>
    </row>
    <row r="122" spans="1:80">
      <c r="A122" s="260"/>
      <c r="B122" s="264"/>
      <c r="C122" s="322" t="s">
        <v>1694</v>
      </c>
      <c r="D122" s="323"/>
      <c r="E122" s="265">
        <v>3.42</v>
      </c>
      <c r="F122" s="266"/>
      <c r="G122" s="267"/>
      <c r="H122" s="268"/>
      <c r="I122" s="262"/>
      <c r="J122" s="269"/>
      <c r="K122" s="262"/>
      <c r="M122" s="263" t="s">
        <v>1694</v>
      </c>
      <c r="O122" s="251"/>
    </row>
    <row r="123" spans="1:80">
      <c r="A123" s="260"/>
      <c r="B123" s="264"/>
      <c r="C123" s="322" t="s">
        <v>1695</v>
      </c>
      <c r="D123" s="323"/>
      <c r="E123" s="265">
        <v>11.234999999999999</v>
      </c>
      <c r="F123" s="266"/>
      <c r="G123" s="267"/>
      <c r="H123" s="268"/>
      <c r="I123" s="262"/>
      <c r="J123" s="269"/>
      <c r="K123" s="262"/>
      <c r="M123" s="263" t="s">
        <v>1695</v>
      </c>
      <c r="O123" s="251"/>
    </row>
    <row r="124" spans="1:80">
      <c r="A124" s="260"/>
      <c r="B124" s="264"/>
      <c r="C124" s="322" t="s">
        <v>1696</v>
      </c>
      <c r="D124" s="323"/>
      <c r="E124" s="265">
        <v>0.78</v>
      </c>
      <c r="F124" s="266"/>
      <c r="G124" s="267"/>
      <c r="H124" s="268"/>
      <c r="I124" s="262"/>
      <c r="J124" s="269"/>
      <c r="K124" s="262"/>
      <c r="M124" s="263" t="s">
        <v>1696</v>
      </c>
      <c r="O124" s="251"/>
    </row>
    <row r="125" spans="1:80">
      <c r="A125" s="252">
        <v>39</v>
      </c>
      <c r="B125" s="253" t="s">
        <v>1117</v>
      </c>
      <c r="C125" s="254" t="s">
        <v>1118</v>
      </c>
      <c r="D125" s="255" t="s">
        <v>191</v>
      </c>
      <c r="E125" s="256">
        <v>2</v>
      </c>
      <c r="F125" s="256"/>
      <c r="G125" s="257">
        <f>E125*F125</f>
        <v>0</v>
      </c>
      <c r="H125" s="258">
        <v>0</v>
      </c>
      <c r="I125" s="259">
        <f>E125*H125</f>
        <v>0</v>
      </c>
      <c r="J125" s="258">
        <v>-4.0000000000000001E-3</v>
      </c>
      <c r="K125" s="259">
        <f>E125*J125</f>
        <v>-8.0000000000000002E-3</v>
      </c>
      <c r="O125" s="251">
        <v>2</v>
      </c>
      <c r="AA125" s="226">
        <v>1</v>
      </c>
      <c r="AB125" s="226">
        <v>1</v>
      </c>
      <c r="AC125" s="226">
        <v>1</v>
      </c>
      <c r="AZ125" s="226">
        <v>1</v>
      </c>
      <c r="BA125" s="226">
        <f>IF(AZ125=1,G125,0)</f>
        <v>0</v>
      </c>
      <c r="BB125" s="226">
        <f>IF(AZ125=2,G125,0)</f>
        <v>0</v>
      </c>
      <c r="BC125" s="226">
        <f>IF(AZ125=3,G125,0)</f>
        <v>0</v>
      </c>
      <c r="BD125" s="226">
        <f>IF(AZ125=4,G125,0)</f>
        <v>0</v>
      </c>
      <c r="BE125" s="226">
        <f>IF(AZ125=5,G125,0)</f>
        <v>0</v>
      </c>
      <c r="CA125" s="251">
        <v>1</v>
      </c>
      <c r="CB125" s="251">
        <v>1</v>
      </c>
    </row>
    <row r="126" spans="1:80">
      <c r="A126" s="260"/>
      <c r="B126" s="264"/>
      <c r="C126" s="322" t="s">
        <v>141</v>
      </c>
      <c r="D126" s="323"/>
      <c r="E126" s="265">
        <v>2</v>
      </c>
      <c r="F126" s="266"/>
      <c r="G126" s="267"/>
      <c r="H126" s="268"/>
      <c r="I126" s="262"/>
      <c r="J126" s="269"/>
      <c r="K126" s="262"/>
      <c r="M126" s="263">
        <v>2</v>
      </c>
      <c r="O126" s="251"/>
    </row>
    <row r="127" spans="1:80">
      <c r="A127" s="252">
        <v>40</v>
      </c>
      <c r="B127" s="253" t="s">
        <v>1697</v>
      </c>
      <c r="C127" s="254" t="s">
        <v>1698</v>
      </c>
      <c r="D127" s="255" t="s">
        <v>312</v>
      </c>
      <c r="E127" s="256">
        <v>4.5</v>
      </c>
      <c r="F127" s="256"/>
      <c r="G127" s="257">
        <f>E127*F127</f>
        <v>0</v>
      </c>
      <c r="H127" s="258">
        <v>0</v>
      </c>
      <c r="I127" s="259">
        <f>E127*H127</f>
        <v>0</v>
      </c>
      <c r="J127" s="258">
        <v>-7.0000000000000001E-3</v>
      </c>
      <c r="K127" s="259">
        <f>E127*J127</f>
        <v>-3.15E-2</v>
      </c>
      <c r="O127" s="251">
        <v>2</v>
      </c>
      <c r="AA127" s="226">
        <v>1</v>
      </c>
      <c r="AB127" s="226">
        <v>1</v>
      </c>
      <c r="AC127" s="226">
        <v>1</v>
      </c>
      <c r="AZ127" s="226">
        <v>1</v>
      </c>
      <c r="BA127" s="226">
        <f>IF(AZ127=1,G127,0)</f>
        <v>0</v>
      </c>
      <c r="BB127" s="226">
        <f>IF(AZ127=2,G127,0)</f>
        <v>0</v>
      </c>
      <c r="BC127" s="226">
        <f>IF(AZ127=3,G127,0)</f>
        <v>0</v>
      </c>
      <c r="BD127" s="226">
        <f>IF(AZ127=4,G127,0)</f>
        <v>0</v>
      </c>
      <c r="BE127" s="226">
        <f>IF(AZ127=5,G127,0)</f>
        <v>0</v>
      </c>
      <c r="CA127" s="251">
        <v>1</v>
      </c>
      <c r="CB127" s="251">
        <v>1</v>
      </c>
    </row>
    <row r="128" spans="1:80">
      <c r="A128" s="260"/>
      <c r="B128" s="264"/>
      <c r="C128" s="322" t="s">
        <v>1699</v>
      </c>
      <c r="D128" s="323"/>
      <c r="E128" s="265">
        <v>4.5</v>
      </c>
      <c r="F128" s="266"/>
      <c r="G128" s="267"/>
      <c r="H128" s="268"/>
      <c r="I128" s="262"/>
      <c r="J128" s="269"/>
      <c r="K128" s="262"/>
      <c r="M128" s="263" t="s">
        <v>1699</v>
      </c>
      <c r="O128" s="251"/>
    </row>
    <row r="129" spans="1:80">
      <c r="A129" s="270"/>
      <c r="B129" s="271" t="s">
        <v>100</v>
      </c>
      <c r="C129" s="272" t="s">
        <v>594</v>
      </c>
      <c r="D129" s="273"/>
      <c r="E129" s="274"/>
      <c r="F129" s="275"/>
      <c r="G129" s="276">
        <f>SUM(G112:G128)</f>
        <v>0</v>
      </c>
      <c r="H129" s="277"/>
      <c r="I129" s="278">
        <f>SUM(I112:I128)</f>
        <v>2.009E-2</v>
      </c>
      <c r="J129" s="277"/>
      <c r="K129" s="278">
        <f>SUM(K112:K128)</f>
        <v>-1.3502000000000003</v>
      </c>
      <c r="O129" s="251">
        <v>4</v>
      </c>
      <c r="BA129" s="279">
        <f>SUM(BA112:BA128)</f>
        <v>0</v>
      </c>
      <c r="BB129" s="279">
        <f>SUM(BB112:BB128)</f>
        <v>0</v>
      </c>
      <c r="BC129" s="279">
        <f>SUM(BC112:BC128)</f>
        <v>0</v>
      </c>
      <c r="BD129" s="279">
        <f>SUM(BD112:BD128)</f>
        <v>0</v>
      </c>
      <c r="BE129" s="279">
        <f>SUM(BE112:BE128)</f>
        <v>0</v>
      </c>
    </row>
    <row r="130" spans="1:80">
      <c r="A130" s="241" t="s">
        <v>96</v>
      </c>
      <c r="B130" s="242" t="s">
        <v>626</v>
      </c>
      <c r="C130" s="243" t="s">
        <v>627</v>
      </c>
      <c r="D130" s="244"/>
      <c r="E130" s="245"/>
      <c r="F130" s="245"/>
      <c r="G130" s="246"/>
      <c r="H130" s="247"/>
      <c r="I130" s="248"/>
      <c r="J130" s="249"/>
      <c r="K130" s="250"/>
      <c r="O130" s="251">
        <v>1</v>
      </c>
    </row>
    <row r="131" spans="1:80">
      <c r="A131" s="252">
        <v>41</v>
      </c>
      <c r="B131" s="253" t="s">
        <v>1700</v>
      </c>
      <c r="C131" s="254" t="s">
        <v>1701</v>
      </c>
      <c r="D131" s="255" t="s">
        <v>140</v>
      </c>
      <c r="E131" s="256">
        <v>1.3326883759999999</v>
      </c>
      <c r="F131" s="256"/>
      <c r="G131" s="257">
        <f>E131*F131</f>
        <v>0</v>
      </c>
      <c r="H131" s="258">
        <v>0</v>
      </c>
      <c r="I131" s="259">
        <f>E131*H131</f>
        <v>0</v>
      </c>
      <c r="J131" s="258"/>
      <c r="K131" s="259">
        <f>E131*J131</f>
        <v>0</v>
      </c>
      <c r="O131" s="251">
        <v>2</v>
      </c>
      <c r="AA131" s="226">
        <v>7</v>
      </c>
      <c r="AB131" s="226">
        <v>1</v>
      </c>
      <c r="AC131" s="226">
        <v>2</v>
      </c>
      <c r="AZ131" s="226">
        <v>1</v>
      </c>
      <c r="BA131" s="226">
        <f>IF(AZ131=1,G131,0)</f>
        <v>0</v>
      </c>
      <c r="BB131" s="226">
        <f>IF(AZ131=2,G131,0)</f>
        <v>0</v>
      </c>
      <c r="BC131" s="226">
        <f>IF(AZ131=3,G131,0)</f>
        <v>0</v>
      </c>
      <c r="BD131" s="226">
        <f>IF(AZ131=4,G131,0)</f>
        <v>0</v>
      </c>
      <c r="BE131" s="226">
        <f>IF(AZ131=5,G131,0)</f>
        <v>0</v>
      </c>
      <c r="CA131" s="251">
        <v>7</v>
      </c>
      <c r="CB131" s="251">
        <v>1</v>
      </c>
    </row>
    <row r="132" spans="1:80">
      <c r="A132" s="270"/>
      <c r="B132" s="271" t="s">
        <v>100</v>
      </c>
      <c r="C132" s="272" t="s">
        <v>628</v>
      </c>
      <c r="D132" s="273"/>
      <c r="E132" s="274"/>
      <c r="F132" s="275"/>
      <c r="G132" s="276">
        <f>SUM(G130:G131)</f>
        <v>0</v>
      </c>
      <c r="H132" s="277"/>
      <c r="I132" s="278">
        <f>SUM(I130:I131)</f>
        <v>0</v>
      </c>
      <c r="J132" s="277"/>
      <c r="K132" s="278">
        <f>SUM(K130:K131)</f>
        <v>0</v>
      </c>
      <c r="O132" s="251">
        <v>4</v>
      </c>
      <c r="BA132" s="279">
        <f>SUM(BA130:BA131)</f>
        <v>0</v>
      </c>
      <c r="BB132" s="279">
        <f>SUM(BB130:BB131)</f>
        <v>0</v>
      </c>
      <c r="BC132" s="279">
        <f>SUM(BC130:BC131)</f>
        <v>0</v>
      </c>
      <c r="BD132" s="279">
        <f>SUM(BD130:BD131)</f>
        <v>0</v>
      </c>
      <c r="BE132" s="279">
        <f>SUM(BE130:BE131)</f>
        <v>0</v>
      </c>
    </row>
    <row r="133" spans="1:80">
      <c r="A133" s="241" t="s">
        <v>96</v>
      </c>
      <c r="B133" s="242" t="s">
        <v>1121</v>
      </c>
      <c r="C133" s="243" t="s">
        <v>1122</v>
      </c>
      <c r="D133" s="244"/>
      <c r="E133" s="245"/>
      <c r="F133" s="245"/>
      <c r="G133" s="246"/>
      <c r="H133" s="247"/>
      <c r="I133" s="248"/>
      <c r="J133" s="249"/>
      <c r="K133" s="250"/>
      <c r="O133" s="251">
        <v>1</v>
      </c>
    </row>
    <row r="134" spans="1:80">
      <c r="A134" s="252">
        <v>42</v>
      </c>
      <c r="B134" s="253" t="s">
        <v>1124</v>
      </c>
      <c r="C134" s="254" t="s">
        <v>1125</v>
      </c>
      <c r="D134" s="255" t="s">
        <v>312</v>
      </c>
      <c r="E134" s="256">
        <v>5</v>
      </c>
      <c r="F134" s="256"/>
      <c r="G134" s="257">
        <f>E134*F134</f>
        <v>0</v>
      </c>
      <c r="H134" s="258">
        <v>2.9E-4</v>
      </c>
      <c r="I134" s="259">
        <f>E134*H134</f>
        <v>1.4499999999999999E-3</v>
      </c>
      <c r="J134" s="258">
        <v>0</v>
      </c>
      <c r="K134" s="259">
        <f>E134*J134</f>
        <v>0</v>
      </c>
      <c r="O134" s="251">
        <v>2</v>
      </c>
      <c r="AA134" s="226">
        <v>1</v>
      </c>
      <c r="AB134" s="226">
        <v>7</v>
      </c>
      <c r="AC134" s="226">
        <v>7</v>
      </c>
      <c r="AZ134" s="226">
        <v>2</v>
      </c>
      <c r="BA134" s="226">
        <f>IF(AZ134=1,G134,0)</f>
        <v>0</v>
      </c>
      <c r="BB134" s="226">
        <f>IF(AZ134=2,G134,0)</f>
        <v>0</v>
      </c>
      <c r="BC134" s="226">
        <f>IF(AZ134=3,G134,0)</f>
        <v>0</v>
      </c>
      <c r="BD134" s="226">
        <f>IF(AZ134=4,G134,0)</f>
        <v>0</v>
      </c>
      <c r="BE134" s="226">
        <f>IF(AZ134=5,G134,0)</f>
        <v>0</v>
      </c>
      <c r="CA134" s="251">
        <v>1</v>
      </c>
      <c r="CB134" s="251">
        <v>7</v>
      </c>
    </row>
    <row r="135" spans="1:80">
      <c r="A135" s="260"/>
      <c r="B135" s="264"/>
      <c r="C135" s="322" t="s">
        <v>1670</v>
      </c>
      <c r="D135" s="323"/>
      <c r="E135" s="265">
        <v>5</v>
      </c>
      <c r="F135" s="266"/>
      <c r="G135" s="267"/>
      <c r="H135" s="268"/>
      <c r="I135" s="262"/>
      <c r="J135" s="269"/>
      <c r="K135" s="262"/>
      <c r="M135" s="263" t="s">
        <v>1670</v>
      </c>
      <c r="O135" s="251"/>
    </row>
    <row r="136" spans="1:80">
      <c r="A136" s="252">
        <v>43</v>
      </c>
      <c r="B136" s="253" t="s">
        <v>1126</v>
      </c>
      <c r="C136" s="254" t="s">
        <v>1127</v>
      </c>
      <c r="D136" s="255" t="s">
        <v>312</v>
      </c>
      <c r="E136" s="256">
        <v>1</v>
      </c>
      <c r="F136" s="256"/>
      <c r="G136" s="257">
        <f>E136*F136</f>
        <v>0</v>
      </c>
      <c r="H136" s="258">
        <v>1.14E-3</v>
      </c>
      <c r="I136" s="259">
        <f>E136*H136</f>
        <v>1.14E-3</v>
      </c>
      <c r="J136" s="258">
        <v>0</v>
      </c>
      <c r="K136" s="259">
        <f>E136*J136</f>
        <v>0</v>
      </c>
      <c r="O136" s="251">
        <v>2</v>
      </c>
      <c r="AA136" s="226">
        <v>1</v>
      </c>
      <c r="AB136" s="226">
        <v>7</v>
      </c>
      <c r="AC136" s="226">
        <v>7</v>
      </c>
      <c r="AZ136" s="226">
        <v>2</v>
      </c>
      <c r="BA136" s="226">
        <f>IF(AZ136=1,G136,0)</f>
        <v>0</v>
      </c>
      <c r="BB136" s="226">
        <f>IF(AZ136=2,G136,0)</f>
        <v>0</v>
      </c>
      <c r="BC136" s="226">
        <f>IF(AZ136=3,G136,0)</f>
        <v>0</v>
      </c>
      <c r="BD136" s="226">
        <f>IF(AZ136=4,G136,0)</f>
        <v>0</v>
      </c>
      <c r="BE136" s="226">
        <f>IF(AZ136=5,G136,0)</f>
        <v>0</v>
      </c>
      <c r="CA136" s="251">
        <v>1</v>
      </c>
      <c r="CB136" s="251">
        <v>7</v>
      </c>
    </row>
    <row r="137" spans="1:80">
      <c r="A137" s="260"/>
      <c r="B137" s="264"/>
      <c r="C137" s="322" t="s">
        <v>1128</v>
      </c>
      <c r="D137" s="323"/>
      <c r="E137" s="265">
        <v>1</v>
      </c>
      <c r="F137" s="266"/>
      <c r="G137" s="267"/>
      <c r="H137" s="268"/>
      <c r="I137" s="262"/>
      <c r="J137" s="269"/>
      <c r="K137" s="262"/>
      <c r="M137" s="263" t="s">
        <v>1128</v>
      </c>
      <c r="O137" s="251"/>
    </row>
    <row r="138" spans="1:80">
      <c r="A138" s="252">
        <v>44</v>
      </c>
      <c r="B138" s="253" t="s">
        <v>1129</v>
      </c>
      <c r="C138" s="254" t="s">
        <v>1130</v>
      </c>
      <c r="D138" s="255" t="s">
        <v>191</v>
      </c>
      <c r="E138" s="256">
        <v>1</v>
      </c>
      <c r="F138" s="256"/>
      <c r="G138" s="257">
        <f>E138*F138</f>
        <v>0</v>
      </c>
      <c r="H138" s="258">
        <v>7.3999999999999999E-4</v>
      </c>
      <c r="I138" s="259">
        <f>E138*H138</f>
        <v>7.3999999999999999E-4</v>
      </c>
      <c r="J138" s="258">
        <v>0</v>
      </c>
      <c r="K138" s="259">
        <f>E138*J138</f>
        <v>0</v>
      </c>
      <c r="O138" s="251">
        <v>2</v>
      </c>
      <c r="AA138" s="226">
        <v>1</v>
      </c>
      <c r="AB138" s="226">
        <v>7</v>
      </c>
      <c r="AC138" s="226">
        <v>7</v>
      </c>
      <c r="AZ138" s="226">
        <v>2</v>
      </c>
      <c r="BA138" s="226">
        <f>IF(AZ138=1,G138,0)</f>
        <v>0</v>
      </c>
      <c r="BB138" s="226">
        <f>IF(AZ138=2,G138,0)</f>
        <v>0</v>
      </c>
      <c r="BC138" s="226">
        <f>IF(AZ138=3,G138,0)</f>
        <v>0</v>
      </c>
      <c r="BD138" s="226">
        <f>IF(AZ138=4,G138,0)</f>
        <v>0</v>
      </c>
      <c r="BE138" s="226">
        <f>IF(AZ138=5,G138,0)</f>
        <v>0</v>
      </c>
      <c r="CA138" s="251">
        <v>1</v>
      </c>
      <c r="CB138" s="251">
        <v>7</v>
      </c>
    </row>
    <row r="139" spans="1:80">
      <c r="A139" s="260"/>
      <c r="B139" s="264"/>
      <c r="C139" s="322" t="s">
        <v>97</v>
      </c>
      <c r="D139" s="323"/>
      <c r="E139" s="265">
        <v>1</v>
      </c>
      <c r="F139" s="266"/>
      <c r="G139" s="267"/>
      <c r="H139" s="268"/>
      <c r="I139" s="262"/>
      <c r="J139" s="269"/>
      <c r="K139" s="262"/>
      <c r="M139" s="263">
        <v>1</v>
      </c>
      <c r="O139" s="251"/>
    </row>
    <row r="140" spans="1:80">
      <c r="A140" s="252">
        <v>45</v>
      </c>
      <c r="B140" s="253" t="s">
        <v>1131</v>
      </c>
      <c r="C140" s="254" t="s">
        <v>1132</v>
      </c>
      <c r="D140" s="255" t="s">
        <v>191</v>
      </c>
      <c r="E140" s="256">
        <v>1</v>
      </c>
      <c r="F140" s="256"/>
      <c r="G140" s="257">
        <f>E140*F140</f>
        <v>0</v>
      </c>
      <c r="H140" s="258">
        <v>1.2E-4</v>
      </c>
      <c r="I140" s="259">
        <f>E140*H140</f>
        <v>1.2E-4</v>
      </c>
      <c r="J140" s="258">
        <v>0</v>
      </c>
      <c r="K140" s="259">
        <f>E140*J140</f>
        <v>0</v>
      </c>
      <c r="O140" s="251">
        <v>2</v>
      </c>
      <c r="AA140" s="226">
        <v>1</v>
      </c>
      <c r="AB140" s="226">
        <v>7</v>
      </c>
      <c r="AC140" s="226">
        <v>7</v>
      </c>
      <c r="AZ140" s="226">
        <v>2</v>
      </c>
      <c r="BA140" s="226">
        <f>IF(AZ140=1,G140,0)</f>
        <v>0</v>
      </c>
      <c r="BB140" s="226">
        <f>IF(AZ140=2,G140,0)</f>
        <v>0</v>
      </c>
      <c r="BC140" s="226">
        <f>IF(AZ140=3,G140,0)</f>
        <v>0</v>
      </c>
      <c r="BD140" s="226">
        <f>IF(AZ140=4,G140,0)</f>
        <v>0</v>
      </c>
      <c r="BE140" s="226">
        <f>IF(AZ140=5,G140,0)</f>
        <v>0</v>
      </c>
      <c r="CA140" s="251">
        <v>1</v>
      </c>
      <c r="CB140" s="251">
        <v>7</v>
      </c>
    </row>
    <row r="141" spans="1:80">
      <c r="A141" s="252">
        <v>46</v>
      </c>
      <c r="B141" s="253" t="s">
        <v>1133</v>
      </c>
      <c r="C141" s="254" t="s">
        <v>1134</v>
      </c>
      <c r="D141" s="255" t="s">
        <v>411</v>
      </c>
      <c r="E141" s="256">
        <v>1</v>
      </c>
      <c r="F141" s="256"/>
      <c r="G141" s="257">
        <f>E141*F141</f>
        <v>0</v>
      </c>
      <c r="H141" s="258">
        <v>0</v>
      </c>
      <c r="I141" s="259">
        <f>E141*H141</f>
        <v>0</v>
      </c>
      <c r="J141" s="258">
        <v>0</v>
      </c>
      <c r="K141" s="259">
        <f>E141*J141</f>
        <v>0</v>
      </c>
      <c r="O141" s="251">
        <v>2</v>
      </c>
      <c r="AA141" s="226">
        <v>1</v>
      </c>
      <c r="AB141" s="226">
        <v>7</v>
      </c>
      <c r="AC141" s="226">
        <v>7</v>
      </c>
      <c r="AZ141" s="226">
        <v>2</v>
      </c>
      <c r="BA141" s="226">
        <f>IF(AZ141=1,G141,0)</f>
        <v>0</v>
      </c>
      <c r="BB141" s="226">
        <f>IF(AZ141=2,G141,0)</f>
        <v>0</v>
      </c>
      <c r="BC141" s="226">
        <f>IF(AZ141=3,G141,0)</f>
        <v>0</v>
      </c>
      <c r="BD141" s="226">
        <f>IF(AZ141=4,G141,0)</f>
        <v>0</v>
      </c>
      <c r="BE141" s="226">
        <f>IF(AZ141=5,G141,0)</f>
        <v>0</v>
      </c>
      <c r="CA141" s="251">
        <v>1</v>
      </c>
      <c r="CB141" s="251">
        <v>7</v>
      </c>
    </row>
    <row r="142" spans="1:80">
      <c r="A142" s="252">
        <v>47</v>
      </c>
      <c r="B142" s="253" t="s">
        <v>1702</v>
      </c>
      <c r="C142" s="254" t="s">
        <v>1703</v>
      </c>
      <c r="D142" s="255" t="s">
        <v>12</v>
      </c>
      <c r="E142" s="256">
        <f>SUM(G133:G141)/100</f>
        <v>0</v>
      </c>
      <c r="F142" s="256"/>
      <c r="G142" s="257">
        <f>E142*F142</f>
        <v>0</v>
      </c>
      <c r="H142" s="258">
        <v>0</v>
      </c>
      <c r="I142" s="259">
        <f>E142*H142</f>
        <v>0</v>
      </c>
      <c r="J142" s="258"/>
      <c r="K142" s="259">
        <f>E142*J142</f>
        <v>0</v>
      </c>
      <c r="O142" s="251">
        <v>2</v>
      </c>
      <c r="AA142" s="226">
        <v>7</v>
      </c>
      <c r="AB142" s="226">
        <v>1002</v>
      </c>
      <c r="AC142" s="226">
        <v>5</v>
      </c>
      <c r="AZ142" s="226">
        <v>2</v>
      </c>
      <c r="BA142" s="226">
        <f>IF(AZ142=1,G142,0)</f>
        <v>0</v>
      </c>
      <c r="BB142" s="226">
        <f>IF(AZ142=2,G142,0)</f>
        <v>0</v>
      </c>
      <c r="BC142" s="226">
        <f>IF(AZ142=3,G142,0)</f>
        <v>0</v>
      </c>
      <c r="BD142" s="226">
        <f>IF(AZ142=4,G142,0)</f>
        <v>0</v>
      </c>
      <c r="BE142" s="226">
        <f>IF(AZ142=5,G142,0)</f>
        <v>0</v>
      </c>
      <c r="CA142" s="251">
        <v>7</v>
      </c>
      <c r="CB142" s="251">
        <v>1002</v>
      </c>
    </row>
    <row r="143" spans="1:80">
      <c r="A143" s="270"/>
      <c r="B143" s="271" t="s">
        <v>100</v>
      </c>
      <c r="C143" s="272" t="s">
        <v>1123</v>
      </c>
      <c r="D143" s="273"/>
      <c r="E143" s="274"/>
      <c r="F143" s="275"/>
      <c r="G143" s="276">
        <f>SUM(G133:G142)</f>
        <v>0</v>
      </c>
      <c r="H143" s="277"/>
      <c r="I143" s="278">
        <f>SUM(I133:I142)</f>
        <v>3.4499999999999995E-3</v>
      </c>
      <c r="J143" s="277"/>
      <c r="K143" s="278">
        <f>SUM(K133:K142)</f>
        <v>0</v>
      </c>
      <c r="O143" s="251">
        <v>4</v>
      </c>
      <c r="BA143" s="279">
        <f>SUM(BA133:BA142)</f>
        <v>0</v>
      </c>
      <c r="BB143" s="279">
        <f>SUM(BB133:BB142)</f>
        <v>0</v>
      </c>
      <c r="BC143" s="279">
        <f>SUM(BC133:BC142)</f>
        <v>0</v>
      </c>
      <c r="BD143" s="279">
        <f>SUM(BD133:BD142)</f>
        <v>0</v>
      </c>
      <c r="BE143" s="279">
        <f>SUM(BE133:BE142)</f>
        <v>0</v>
      </c>
    </row>
    <row r="144" spans="1:80">
      <c r="A144" s="241" t="s">
        <v>96</v>
      </c>
      <c r="B144" s="242" t="s">
        <v>758</v>
      </c>
      <c r="C144" s="243" t="s">
        <v>759</v>
      </c>
      <c r="D144" s="244"/>
      <c r="E144" s="245"/>
      <c r="F144" s="245"/>
      <c r="G144" s="246"/>
      <c r="H144" s="247"/>
      <c r="I144" s="248"/>
      <c r="J144" s="249"/>
      <c r="K144" s="250"/>
      <c r="O144" s="251">
        <v>1</v>
      </c>
    </row>
    <row r="145" spans="1:80" ht="22.5">
      <c r="A145" s="252">
        <v>48</v>
      </c>
      <c r="B145" s="253" t="s">
        <v>1137</v>
      </c>
      <c r="C145" s="254" t="s">
        <v>1138</v>
      </c>
      <c r="D145" s="255" t="s">
        <v>312</v>
      </c>
      <c r="E145" s="256">
        <v>1</v>
      </c>
      <c r="F145" s="256"/>
      <c r="G145" s="257">
        <f>E145*F145</f>
        <v>0</v>
      </c>
      <c r="H145" s="258">
        <v>3.9199999999999999E-3</v>
      </c>
      <c r="I145" s="259">
        <f>E145*H145</f>
        <v>3.9199999999999999E-3</v>
      </c>
      <c r="J145" s="258">
        <v>0</v>
      </c>
      <c r="K145" s="259">
        <f>E145*J145</f>
        <v>0</v>
      </c>
      <c r="O145" s="251">
        <v>2</v>
      </c>
      <c r="AA145" s="226">
        <v>1</v>
      </c>
      <c r="AB145" s="226">
        <v>0</v>
      </c>
      <c r="AC145" s="226">
        <v>0</v>
      </c>
      <c r="AZ145" s="226">
        <v>2</v>
      </c>
      <c r="BA145" s="226">
        <f>IF(AZ145=1,G145,0)</f>
        <v>0</v>
      </c>
      <c r="BB145" s="226">
        <f>IF(AZ145=2,G145,0)</f>
        <v>0</v>
      </c>
      <c r="BC145" s="226">
        <f>IF(AZ145=3,G145,0)</f>
        <v>0</v>
      </c>
      <c r="BD145" s="226">
        <f>IF(AZ145=4,G145,0)</f>
        <v>0</v>
      </c>
      <c r="BE145" s="226">
        <f>IF(AZ145=5,G145,0)</f>
        <v>0</v>
      </c>
      <c r="CA145" s="251">
        <v>1</v>
      </c>
      <c r="CB145" s="251">
        <v>0</v>
      </c>
    </row>
    <row r="146" spans="1:80">
      <c r="A146" s="260"/>
      <c r="B146" s="264"/>
      <c r="C146" s="322" t="s">
        <v>1139</v>
      </c>
      <c r="D146" s="323"/>
      <c r="E146" s="265">
        <v>1</v>
      </c>
      <c r="F146" s="266"/>
      <c r="G146" s="267"/>
      <c r="H146" s="268"/>
      <c r="I146" s="262"/>
      <c r="J146" s="269"/>
      <c r="K146" s="262"/>
      <c r="M146" s="263" t="s">
        <v>1139</v>
      </c>
      <c r="O146" s="251"/>
    </row>
    <row r="147" spans="1:80" ht="22.5">
      <c r="A147" s="252">
        <v>49</v>
      </c>
      <c r="B147" s="253" t="s">
        <v>1140</v>
      </c>
      <c r="C147" s="254" t="s">
        <v>1141</v>
      </c>
      <c r="D147" s="255" t="s">
        <v>312</v>
      </c>
      <c r="E147" s="256">
        <v>22</v>
      </c>
      <c r="F147" s="256"/>
      <c r="G147" s="257">
        <f>E147*F147</f>
        <v>0</v>
      </c>
      <c r="H147" s="258">
        <v>3.98E-3</v>
      </c>
      <c r="I147" s="259">
        <f>E147*H147</f>
        <v>8.7559999999999999E-2</v>
      </c>
      <c r="J147" s="258">
        <v>0</v>
      </c>
      <c r="K147" s="259">
        <f>E147*J147</f>
        <v>0</v>
      </c>
      <c r="O147" s="251">
        <v>2</v>
      </c>
      <c r="AA147" s="226">
        <v>1</v>
      </c>
      <c r="AB147" s="226">
        <v>7</v>
      </c>
      <c r="AC147" s="226">
        <v>7</v>
      </c>
      <c r="AZ147" s="226">
        <v>2</v>
      </c>
      <c r="BA147" s="226">
        <f>IF(AZ147=1,G147,0)</f>
        <v>0</v>
      </c>
      <c r="BB147" s="226">
        <f>IF(AZ147=2,G147,0)</f>
        <v>0</v>
      </c>
      <c r="BC147" s="226">
        <f>IF(AZ147=3,G147,0)</f>
        <v>0</v>
      </c>
      <c r="BD147" s="226">
        <f>IF(AZ147=4,G147,0)</f>
        <v>0</v>
      </c>
      <c r="BE147" s="226">
        <f>IF(AZ147=5,G147,0)</f>
        <v>0</v>
      </c>
      <c r="CA147" s="251">
        <v>1</v>
      </c>
      <c r="CB147" s="251">
        <v>7</v>
      </c>
    </row>
    <row r="148" spans="1:80">
      <c r="A148" s="260"/>
      <c r="B148" s="264"/>
      <c r="C148" s="322" t="s">
        <v>1704</v>
      </c>
      <c r="D148" s="323"/>
      <c r="E148" s="265">
        <v>22</v>
      </c>
      <c r="F148" s="266"/>
      <c r="G148" s="267"/>
      <c r="H148" s="268"/>
      <c r="I148" s="262"/>
      <c r="J148" s="269"/>
      <c r="K148" s="262"/>
      <c r="M148" s="263" t="s">
        <v>1704</v>
      </c>
      <c r="O148" s="251"/>
    </row>
    <row r="149" spans="1:80">
      <c r="A149" s="252">
        <v>50</v>
      </c>
      <c r="B149" s="253" t="s">
        <v>1143</v>
      </c>
      <c r="C149" s="254" t="s">
        <v>1144</v>
      </c>
      <c r="D149" s="255" t="s">
        <v>312</v>
      </c>
      <c r="E149" s="256">
        <v>1</v>
      </c>
      <c r="F149" s="256"/>
      <c r="G149" s="257">
        <f>E149*F149</f>
        <v>0</v>
      </c>
      <c r="H149" s="258">
        <v>1.0000000000000001E-5</v>
      </c>
      <c r="I149" s="259">
        <f>E149*H149</f>
        <v>1.0000000000000001E-5</v>
      </c>
      <c r="J149" s="258">
        <v>0</v>
      </c>
      <c r="K149" s="259">
        <f>E149*J149</f>
        <v>0</v>
      </c>
      <c r="O149" s="251">
        <v>2</v>
      </c>
      <c r="AA149" s="226">
        <v>1</v>
      </c>
      <c r="AB149" s="226">
        <v>7</v>
      </c>
      <c r="AC149" s="226">
        <v>7</v>
      </c>
      <c r="AZ149" s="226">
        <v>2</v>
      </c>
      <c r="BA149" s="226">
        <f>IF(AZ149=1,G149,0)</f>
        <v>0</v>
      </c>
      <c r="BB149" s="226">
        <f>IF(AZ149=2,G149,0)</f>
        <v>0</v>
      </c>
      <c r="BC149" s="226">
        <f>IF(AZ149=3,G149,0)</f>
        <v>0</v>
      </c>
      <c r="BD149" s="226">
        <f>IF(AZ149=4,G149,0)</f>
        <v>0</v>
      </c>
      <c r="BE149" s="226">
        <f>IF(AZ149=5,G149,0)</f>
        <v>0</v>
      </c>
      <c r="CA149" s="251">
        <v>1</v>
      </c>
      <c r="CB149" s="251">
        <v>7</v>
      </c>
    </row>
    <row r="150" spans="1:80">
      <c r="A150" s="260"/>
      <c r="B150" s="264"/>
      <c r="C150" s="322" t="s">
        <v>1139</v>
      </c>
      <c r="D150" s="323"/>
      <c r="E150" s="265">
        <v>1</v>
      </c>
      <c r="F150" s="266"/>
      <c r="G150" s="267"/>
      <c r="H150" s="268"/>
      <c r="I150" s="262"/>
      <c r="J150" s="269"/>
      <c r="K150" s="262"/>
      <c r="M150" s="263" t="s">
        <v>1139</v>
      </c>
      <c r="O150" s="251"/>
    </row>
    <row r="151" spans="1:80">
      <c r="A151" s="252">
        <v>51</v>
      </c>
      <c r="B151" s="253" t="s">
        <v>1143</v>
      </c>
      <c r="C151" s="254" t="s">
        <v>1145</v>
      </c>
      <c r="D151" s="255" t="s">
        <v>312</v>
      </c>
      <c r="E151" s="256">
        <v>11</v>
      </c>
      <c r="F151" s="256"/>
      <c r="G151" s="257">
        <f>E151*F151</f>
        <v>0</v>
      </c>
      <c r="H151" s="258">
        <v>2.0000000000000002E-5</v>
      </c>
      <c r="I151" s="259">
        <f>E151*H151</f>
        <v>2.2000000000000001E-4</v>
      </c>
      <c r="J151" s="258">
        <v>0</v>
      </c>
      <c r="K151" s="259">
        <f>E151*J151</f>
        <v>0</v>
      </c>
      <c r="O151" s="251">
        <v>2</v>
      </c>
      <c r="AA151" s="226">
        <v>1</v>
      </c>
      <c r="AB151" s="226">
        <v>7</v>
      </c>
      <c r="AC151" s="226">
        <v>7</v>
      </c>
      <c r="AZ151" s="226">
        <v>2</v>
      </c>
      <c r="BA151" s="226">
        <f>IF(AZ151=1,G151,0)</f>
        <v>0</v>
      </c>
      <c r="BB151" s="226">
        <f>IF(AZ151=2,G151,0)</f>
        <v>0</v>
      </c>
      <c r="BC151" s="226">
        <f>IF(AZ151=3,G151,0)</f>
        <v>0</v>
      </c>
      <c r="BD151" s="226">
        <f>IF(AZ151=4,G151,0)</f>
        <v>0</v>
      </c>
      <c r="BE151" s="226">
        <f>IF(AZ151=5,G151,0)</f>
        <v>0</v>
      </c>
      <c r="CA151" s="251">
        <v>1</v>
      </c>
      <c r="CB151" s="251">
        <v>7</v>
      </c>
    </row>
    <row r="152" spans="1:80">
      <c r="A152" s="260"/>
      <c r="B152" s="264"/>
      <c r="C152" s="322" t="s">
        <v>1705</v>
      </c>
      <c r="D152" s="323"/>
      <c r="E152" s="265">
        <v>11</v>
      </c>
      <c r="F152" s="266"/>
      <c r="G152" s="267"/>
      <c r="H152" s="268"/>
      <c r="I152" s="262"/>
      <c r="J152" s="269"/>
      <c r="K152" s="262"/>
      <c r="M152" s="263" t="s">
        <v>1705</v>
      </c>
      <c r="O152" s="251"/>
    </row>
    <row r="153" spans="1:80">
      <c r="A153" s="252">
        <v>52</v>
      </c>
      <c r="B153" s="253" t="s">
        <v>1147</v>
      </c>
      <c r="C153" s="254" t="s">
        <v>1148</v>
      </c>
      <c r="D153" s="255" t="s">
        <v>312</v>
      </c>
      <c r="E153" s="256">
        <v>11</v>
      </c>
      <c r="F153" s="256"/>
      <c r="G153" s="257">
        <f>E153*F153</f>
        <v>0</v>
      </c>
      <c r="H153" s="258">
        <v>3.0000000000000001E-5</v>
      </c>
      <c r="I153" s="259">
        <f>E153*H153</f>
        <v>3.3E-4</v>
      </c>
      <c r="J153" s="258">
        <v>0</v>
      </c>
      <c r="K153" s="259">
        <f>E153*J153</f>
        <v>0</v>
      </c>
      <c r="O153" s="251">
        <v>2</v>
      </c>
      <c r="AA153" s="226">
        <v>1</v>
      </c>
      <c r="AB153" s="226">
        <v>7</v>
      </c>
      <c r="AC153" s="226">
        <v>7</v>
      </c>
      <c r="AZ153" s="226">
        <v>2</v>
      </c>
      <c r="BA153" s="226">
        <f>IF(AZ153=1,G153,0)</f>
        <v>0</v>
      </c>
      <c r="BB153" s="226">
        <f>IF(AZ153=2,G153,0)</f>
        <v>0</v>
      </c>
      <c r="BC153" s="226">
        <f>IF(AZ153=3,G153,0)</f>
        <v>0</v>
      </c>
      <c r="BD153" s="226">
        <f>IF(AZ153=4,G153,0)</f>
        <v>0</v>
      </c>
      <c r="BE153" s="226">
        <f>IF(AZ153=5,G153,0)</f>
        <v>0</v>
      </c>
      <c r="CA153" s="251">
        <v>1</v>
      </c>
      <c r="CB153" s="251">
        <v>7</v>
      </c>
    </row>
    <row r="154" spans="1:80">
      <c r="A154" s="260"/>
      <c r="B154" s="264"/>
      <c r="C154" s="322" t="s">
        <v>1706</v>
      </c>
      <c r="D154" s="323"/>
      <c r="E154" s="265">
        <v>11</v>
      </c>
      <c r="F154" s="266"/>
      <c r="G154" s="267"/>
      <c r="H154" s="268"/>
      <c r="I154" s="262"/>
      <c r="J154" s="269"/>
      <c r="K154" s="262"/>
      <c r="M154" s="263" t="s">
        <v>1706</v>
      </c>
      <c r="O154" s="251"/>
    </row>
    <row r="155" spans="1:80">
      <c r="A155" s="252">
        <v>53</v>
      </c>
      <c r="B155" s="253" t="s">
        <v>1150</v>
      </c>
      <c r="C155" s="254" t="s">
        <v>1151</v>
      </c>
      <c r="D155" s="255" t="s">
        <v>411</v>
      </c>
      <c r="E155" s="256">
        <v>1</v>
      </c>
      <c r="F155" s="256"/>
      <c r="G155" s="257">
        <f>E155*F155</f>
        <v>0</v>
      </c>
      <c r="H155" s="258">
        <v>0</v>
      </c>
      <c r="I155" s="259">
        <f>E155*H155</f>
        <v>0</v>
      </c>
      <c r="J155" s="258">
        <v>0</v>
      </c>
      <c r="K155" s="259">
        <f>E155*J155</f>
        <v>0</v>
      </c>
      <c r="O155" s="251">
        <v>2</v>
      </c>
      <c r="AA155" s="226">
        <v>1</v>
      </c>
      <c r="AB155" s="226">
        <v>7</v>
      </c>
      <c r="AC155" s="226">
        <v>7</v>
      </c>
      <c r="AZ155" s="226">
        <v>2</v>
      </c>
      <c r="BA155" s="226">
        <f>IF(AZ155=1,G155,0)</f>
        <v>0</v>
      </c>
      <c r="BB155" s="226">
        <f>IF(AZ155=2,G155,0)</f>
        <v>0</v>
      </c>
      <c r="BC155" s="226">
        <f>IF(AZ155=3,G155,0)</f>
        <v>0</v>
      </c>
      <c r="BD155" s="226">
        <f>IF(AZ155=4,G155,0)</f>
        <v>0</v>
      </c>
      <c r="BE155" s="226">
        <f>IF(AZ155=5,G155,0)</f>
        <v>0</v>
      </c>
      <c r="CA155" s="251">
        <v>1</v>
      </c>
      <c r="CB155" s="251">
        <v>7</v>
      </c>
    </row>
    <row r="156" spans="1:80">
      <c r="A156" s="252">
        <v>54</v>
      </c>
      <c r="B156" s="253" t="s">
        <v>1152</v>
      </c>
      <c r="C156" s="254" t="s">
        <v>1153</v>
      </c>
      <c r="D156" s="255" t="s">
        <v>411</v>
      </c>
      <c r="E156" s="256">
        <v>1</v>
      </c>
      <c r="F156" s="256"/>
      <c r="G156" s="257">
        <f>E156*F156</f>
        <v>0</v>
      </c>
      <c r="H156" s="258">
        <v>1.0000000000000001E-5</v>
      </c>
      <c r="I156" s="259">
        <f>E156*H156</f>
        <v>1.0000000000000001E-5</v>
      </c>
      <c r="J156" s="258">
        <v>0</v>
      </c>
      <c r="K156" s="259">
        <f>E156*J156</f>
        <v>0</v>
      </c>
      <c r="O156" s="251">
        <v>2</v>
      </c>
      <c r="AA156" s="226">
        <v>1</v>
      </c>
      <c r="AB156" s="226">
        <v>7</v>
      </c>
      <c r="AC156" s="226">
        <v>7</v>
      </c>
      <c r="AZ156" s="226">
        <v>2</v>
      </c>
      <c r="BA156" s="226">
        <f>IF(AZ156=1,G156,0)</f>
        <v>0</v>
      </c>
      <c r="BB156" s="226">
        <f>IF(AZ156=2,G156,0)</f>
        <v>0</v>
      </c>
      <c r="BC156" s="226">
        <f>IF(AZ156=3,G156,0)</f>
        <v>0</v>
      </c>
      <c r="BD156" s="226">
        <f>IF(AZ156=4,G156,0)</f>
        <v>0</v>
      </c>
      <c r="BE156" s="226">
        <f>IF(AZ156=5,G156,0)</f>
        <v>0</v>
      </c>
      <c r="CA156" s="251">
        <v>1</v>
      </c>
      <c r="CB156" s="251">
        <v>7</v>
      </c>
    </row>
    <row r="157" spans="1:80">
      <c r="A157" s="252">
        <v>55</v>
      </c>
      <c r="B157" s="253" t="s">
        <v>1707</v>
      </c>
      <c r="C157" s="254" t="s">
        <v>1708</v>
      </c>
      <c r="D157" s="255" t="s">
        <v>12</v>
      </c>
      <c r="E157" s="256">
        <f>SUM(G144:G156)/100</f>
        <v>0</v>
      </c>
      <c r="F157" s="256"/>
      <c r="G157" s="257">
        <f>E157*F157</f>
        <v>0</v>
      </c>
      <c r="H157" s="258">
        <v>0</v>
      </c>
      <c r="I157" s="259">
        <f>E157*H157</f>
        <v>0</v>
      </c>
      <c r="J157" s="258"/>
      <c r="K157" s="259">
        <f>E157*J157</f>
        <v>0</v>
      </c>
      <c r="O157" s="251">
        <v>2</v>
      </c>
      <c r="AA157" s="226">
        <v>7</v>
      </c>
      <c r="AB157" s="226">
        <v>1002</v>
      </c>
      <c r="AC157" s="226">
        <v>5</v>
      </c>
      <c r="AZ157" s="226">
        <v>2</v>
      </c>
      <c r="BA157" s="226">
        <f>IF(AZ157=1,G157,0)</f>
        <v>0</v>
      </c>
      <c r="BB157" s="226">
        <f>IF(AZ157=2,G157,0)</f>
        <v>0</v>
      </c>
      <c r="BC157" s="226">
        <f>IF(AZ157=3,G157,0)</f>
        <v>0</v>
      </c>
      <c r="BD157" s="226">
        <f>IF(AZ157=4,G157,0)</f>
        <v>0</v>
      </c>
      <c r="BE157" s="226">
        <f>IF(AZ157=5,G157,0)</f>
        <v>0</v>
      </c>
      <c r="CA157" s="251">
        <v>7</v>
      </c>
      <c r="CB157" s="251">
        <v>1002</v>
      </c>
    </row>
    <row r="158" spans="1:80">
      <c r="A158" s="270"/>
      <c r="B158" s="271" t="s">
        <v>100</v>
      </c>
      <c r="C158" s="272" t="s">
        <v>760</v>
      </c>
      <c r="D158" s="273"/>
      <c r="E158" s="274"/>
      <c r="F158" s="275"/>
      <c r="G158" s="276">
        <f>SUM(G144:G157)</f>
        <v>0</v>
      </c>
      <c r="H158" s="277"/>
      <c r="I158" s="278">
        <f>SUM(I144:I157)</f>
        <v>9.2049999999999993E-2</v>
      </c>
      <c r="J158" s="277"/>
      <c r="K158" s="278">
        <f>SUM(K144:K157)</f>
        <v>0</v>
      </c>
      <c r="O158" s="251">
        <v>4</v>
      </c>
      <c r="BA158" s="279">
        <f>SUM(BA144:BA157)</f>
        <v>0</v>
      </c>
      <c r="BB158" s="279">
        <f>SUM(BB144:BB157)</f>
        <v>0</v>
      </c>
      <c r="BC158" s="279">
        <f>SUM(BC144:BC157)</f>
        <v>0</v>
      </c>
      <c r="BD158" s="279">
        <f>SUM(BD144:BD157)</f>
        <v>0</v>
      </c>
      <c r="BE158" s="279">
        <f>SUM(BE144:BE157)</f>
        <v>0</v>
      </c>
    </row>
    <row r="159" spans="1:80">
      <c r="A159" s="241" t="s">
        <v>96</v>
      </c>
      <c r="B159" s="242" t="s">
        <v>1156</v>
      </c>
      <c r="C159" s="243" t="s">
        <v>1157</v>
      </c>
      <c r="D159" s="244"/>
      <c r="E159" s="245"/>
      <c r="F159" s="245"/>
      <c r="G159" s="246"/>
      <c r="H159" s="247"/>
      <c r="I159" s="248"/>
      <c r="J159" s="249"/>
      <c r="K159" s="250"/>
      <c r="O159" s="251">
        <v>1</v>
      </c>
    </row>
    <row r="160" spans="1:80">
      <c r="A160" s="252">
        <v>56</v>
      </c>
      <c r="B160" s="253" t="s">
        <v>1159</v>
      </c>
      <c r="C160" s="254" t="s">
        <v>1160</v>
      </c>
      <c r="D160" s="255" t="s">
        <v>1161</v>
      </c>
      <c r="E160" s="256">
        <v>6</v>
      </c>
      <c r="F160" s="256"/>
      <c r="G160" s="257">
        <f t="shared" ref="G160:G178" si="0">E160*F160</f>
        <v>0</v>
      </c>
      <c r="H160" s="258">
        <v>3.0000000000000001E-5</v>
      </c>
      <c r="I160" s="259">
        <f t="shared" ref="I160:I178" si="1">E160*H160</f>
        <v>1.8000000000000001E-4</v>
      </c>
      <c r="J160" s="258">
        <v>0</v>
      </c>
      <c r="K160" s="259">
        <f t="shared" ref="K160:K178" si="2">E160*J160</f>
        <v>0</v>
      </c>
      <c r="O160" s="251">
        <v>2</v>
      </c>
      <c r="AA160" s="226">
        <v>1</v>
      </c>
      <c r="AB160" s="226">
        <v>7</v>
      </c>
      <c r="AC160" s="226">
        <v>7</v>
      </c>
      <c r="AZ160" s="226">
        <v>2</v>
      </c>
      <c r="BA160" s="226">
        <f t="shared" ref="BA160:BA178" si="3">IF(AZ160=1,G160,0)</f>
        <v>0</v>
      </c>
      <c r="BB160" s="226">
        <f t="shared" ref="BB160:BB178" si="4">IF(AZ160=2,G160,0)</f>
        <v>0</v>
      </c>
      <c r="BC160" s="226">
        <f t="shared" ref="BC160:BC178" si="5">IF(AZ160=3,G160,0)</f>
        <v>0</v>
      </c>
      <c r="BD160" s="226">
        <f t="shared" ref="BD160:BD178" si="6">IF(AZ160=4,G160,0)</f>
        <v>0</v>
      </c>
      <c r="BE160" s="226">
        <f t="shared" ref="BE160:BE178" si="7">IF(AZ160=5,G160,0)</f>
        <v>0</v>
      </c>
      <c r="CA160" s="251">
        <v>1</v>
      </c>
      <c r="CB160" s="251">
        <v>7</v>
      </c>
    </row>
    <row r="161" spans="1:80" ht="22.5">
      <c r="A161" s="252">
        <v>57</v>
      </c>
      <c r="B161" s="253" t="s">
        <v>1162</v>
      </c>
      <c r="C161" s="254" t="s">
        <v>1163</v>
      </c>
      <c r="D161" s="255" t="s">
        <v>191</v>
      </c>
      <c r="E161" s="256">
        <v>1</v>
      </c>
      <c r="F161" s="256"/>
      <c r="G161" s="257">
        <f t="shared" si="0"/>
        <v>0</v>
      </c>
      <c r="H161" s="258">
        <v>2E-3</v>
      </c>
      <c r="I161" s="259">
        <f t="shared" si="1"/>
        <v>2E-3</v>
      </c>
      <c r="J161" s="258"/>
      <c r="K161" s="259">
        <f t="shared" si="2"/>
        <v>0</v>
      </c>
      <c r="O161" s="251">
        <v>2</v>
      </c>
      <c r="AA161" s="226">
        <v>3</v>
      </c>
      <c r="AB161" s="226">
        <v>7</v>
      </c>
      <c r="AC161" s="226">
        <v>55149010</v>
      </c>
      <c r="AZ161" s="226">
        <v>2</v>
      </c>
      <c r="BA161" s="226">
        <f t="shared" si="3"/>
        <v>0</v>
      </c>
      <c r="BB161" s="226">
        <f t="shared" si="4"/>
        <v>0</v>
      </c>
      <c r="BC161" s="226">
        <f t="shared" si="5"/>
        <v>0</v>
      </c>
      <c r="BD161" s="226">
        <f t="shared" si="6"/>
        <v>0</v>
      </c>
      <c r="BE161" s="226">
        <f t="shared" si="7"/>
        <v>0</v>
      </c>
      <c r="CA161" s="251">
        <v>3</v>
      </c>
      <c r="CB161" s="251">
        <v>7</v>
      </c>
    </row>
    <row r="162" spans="1:80" ht="22.5">
      <c r="A162" s="252">
        <v>58</v>
      </c>
      <c r="B162" s="253" t="s">
        <v>1164</v>
      </c>
      <c r="C162" s="254" t="s">
        <v>1165</v>
      </c>
      <c r="D162" s="255" t="s">
        <v>191</v>
      </c>
      <c r="E162" s="256">
        <v>1</v>
      </c>
      <c r="F162" s="256"/>
      <c r="G162" s="257">
        <f t="shared" si="0"/>
        <v>0</v>
      </c>
      <c r="H162" s="258">
        <v>1.1999999999999999E-3</v>
      </c>
      <c r="I162" s="259">
        <f t="shared" si="1"/>
        <v>1.1999999999999999E-3</v>
      </c>
      <c r="J162" s="258"/>
      <c r="K162" s="259">
        <f t="shared" si="2"/>
        <v>0</v>
      </c>
      <c r="O162" s="251">
        <v>2</v>
      </c>
      <c r="AA162" s="226">
        <v>3</v>
      </c>
      <c r="AB162" s="226">
        <v>7</v>
      </c>
      <c r="AC162" s="226">
        <v>55149020</v>
      </c>
      <c r="AZ162" s="226">
        <v>2</v>
      </c>
      <c r="BA162" s="226">
        <f t="shared" si="3"/>
        <v>0</v>
      </c>
      <c r="BB162" s="226">
        <f t="shared" si="4"/>
        <v>0</v>
      </c>
      <c r="BC162" s="226">
        <f t="shared" si="5"/>
        <v>0</v>
      </c>
      <c r="BD162" s="226">
        <f t="shared" si="6"/>
        <v>0</v>
      </c>
      <c r="BE162" s="226">
        <f t="shared" si="7"/>
        <v>0</v>
      </c>
      <c r="CA162" s="251">
        <v>3</v>
      </c>
      <c r="CB162" s="251">
        <v>7</v>
      </c>
    </row>
    <row r="163" spans="1:80" ht="22.5">
      <c r="A163" s="252">
        <v>59</v>
      </c>
      <c r="B163" s="253" t="s">
        <v>1166</v>
      </c>
      <c r="C163" s="254" t="s">
        <v>1167</v>
      </c>
      <c r="D163" s="255" t="s">
        <v>191</v>
      </c>
      <c r="E163" s="256">
        <v>1</v>
      </c>
      <c r="F163" s="256"/>
      <c r="G163" s="257">
        <f t="shared" si="0"/>
        <v>0</v>
      </c>
      <c r="H163" s="258">
        <v>1.1999999999999999E-3</v>
      </c>
      <c r="I163" s="259">
        <f t="shared" si="1"/>
        <v>1.1999999999999999E-3</v>
      </c>
      <c r="J163" s="258"/>
      <c r="K163" s="259">
        <f t="shared" si="2"/>
        <v>0</v>
      </c>
      <c r="O163" s="251">
        <v>2</v>
      </c>
      <c r="AA163" s="226">
        <v>3</v>
      </c>
      <c r="AB163" s="226">
        <v>7</v>
      </c>
      <c r="AC163" s="226">
        <v>55149035</v>
      </c>
      <c r="AZ163" s="226">
        <v>2</v>
      </c>
      <c r="BA163" s="226">
        <f t="shared" si="3"/>
        <v>0</v>
      </c>
      <c r="BB163" s="226">
        <f t="shared" si="4"/>
        <v>0</v>
      </c>
      <c r="BC163" s="226">
        <f t="shared" si="5"/>
        <v>0</v>
      </c>
      <c r="BD163" s="226">
        <f t="shared" si="6"/>
        <v>0</v>
      </c>
      <c r="BE163" s="226">
        <f t="shared" si="7"/>
        <v>0</v>
      </c>
      <c r="CA163" s="251">
        <v>3</v>
      </c>
      <c r="CB163" s="251">
        <v>7</v>
      </c>
    </row>
    <row r="164" spans="1:80" ht="22.5">
      <c r="A164" s="252">
        <v>60</v>
      </c>
      <c r="B164" s="253" t="s">
        <v>1168</v>
      </c>
      <c r="C164" s="254" t="s">
        <v>1169</v>
      </c>
      <c r="D164" s="255" t="s">
        <v>99</v>
      </c>
      <c r="E164" s="256">
        <v>1</v>
      </c>
      <c r="F164" s="256"/>
      <c r="G164" s="257">
        <f t="shared" si="0"/>
        <v>0</v>
      </c>
      <c r="H164" s="258">
        <v>6.4999999999999997E-3</v>
      </c>
      <c r="I164" s="259">
        <f t="shared" si="1"/>
        <v>6.4999999999999997E-3</v>
      </c>
      <c r="J164" s="258"/>
      <c r="K164" s="259">
        <f t="shared" si="2"/>
        <v>0</v>
      </c>
      <c r="O164" s="251">
        <v>2</v>
      </c>
      <c r="AA164" s="226">
        <v>3</v>
      </c>
      <c r="AB164" s="226">
        <v>7</v>
      </c>
      <c r="AC164" s="226">
        <v>63465120</v>
      </c>
      <c r="AZ164" s="226">
        <v>2</v>
      </c>
      <c r="BA164" s="226">
        <f t="shared" si="3"/>
        <v>0</v>
      </c>
      <c r="BB164" s="226">
        <f t="shared" si="4"/>
        <v>0</v>
      </c>
      <c r="BC164" s="226">
        <f t="shared" si="5"/>
        <v>0</v>
      </c>
      <c r="BD164" s="226">
        <f t="shared" si="6"/>
        <v>0</v>
      </c>
      <c r="BE164" s="226">
        <f t="shared" si="7"/>
        <v>0</v>
      </c>
      <c r="CA164" s="251">
        <v>3</v>
      </c>
      <c r="CB164" s="251">
        <v>7</v>
      </c>
    </row>
    <row r="165" spans="1:80">
      <c r="A165" s="252">
        <v>61</v>
      </c>
      <c r="B165" s="253" t="s">
        <v>1170</v>
      </c>
      <c r="C165" s="254" t="s">
        <v>1171</v>
      </c>
      <c r="D165" s="255" t="s">
        <v>191</v>
      </c>
      <c r="E165" s="256">
        <v>1</v>
      </c>
      <c r="F165" s="256"/>
      <c r="G165" s="257">
        <f t="shared" si="0"/>
        <v>0</v>
      </c>
      <c r="H165" s="258">
        <v>2.3E-3</v>
      </c>
      <c r="I165" s="259">
        <f t="shared" si="1"/>
        <v>2.3E-3</v>
      </c>
      <c r="J165" s="258"/>
      <c r="K165" s="259">
        <f t="shared" si="2"/>
        <v>0</v>
      </c>
      <c r="O165" s="251">
        <v>2</v>
      </c>
      <c r="AA165" s="226">
        <v>3</v>
      </c>
      <c r="AB165" s="226">
        <v>0</v>
      </c>
      <c r="AC165" s="226">
        <v>55440112</v>
      </c>
      <c r="AZ165" s="226">
        <v>2</v>
      </c>
      <c r="BA165" s="226">
        <f t="shared" si="3"/>
        <v>0</v>
      </c>
      <c r="BB165" s="226">
        <f t="shared" si="4"/>
        <v>0</v>
      </c>
      <c r="BC165" s="226">
        <f t="shared" si="5"/>
        <v>0</v>
      </c>
      <c r="BD165" s="226">
        <f t="shared" si="6"/>
        <v>0</v>
      </c>
      <c r="BE165" s="226">
        <f t="shared" si="7"/>
        <v>0</v>
      </c>
      <c r="CA165" s="251">
        <v>3</v>
      </c>
      <c r="CB165" s="251">
        <v>0</v>
      </c>
    </row>
    <row r="166" spans="1:80">
      <c r="A166" s="252">
        <v>62</v>
      </c>
      <c r="B166" s="253" t="s">
        <v>1172</v>
      </c>
      <c r="C166" s="254" t="s">
        <v>1173</v>
      </c>
      <c r="D166" s="255" t="s">
        <v>191</v>
      </c>
      <c r="E166" s="256">
        <v>1</v>
      </c>
      <c r="F166" s="256"/>
      <c r="G166" s="257">
        <f t="shared" si="0"/>
        <v>0</v>
      </c>
      <c r="H166" s="258">
        <v>1.2999999999999999E-3</v>
      </c>
      <c r="I166" s="259">
        <f t="shared" si="1"/>
        <v>1.2999999999999999E-3</v>
      </c>
      <c r="J166" s="258"/>
      <c r="K166" s="259">
        <f t="shared" si="2"/>
        <v>0</v>
      </c>
      <c r="O166" s="251">
        <v>2</v>
      </c>
      <c r="AA166" s="226">
        <v>3</v>
      </c>
      <c r="AB166" s="226">
        <v>7</v>
      </c>
      <c r="AC166" s="226">
        <v>55440004</v>
      </c>
      <c r="AZ166" s="226">
        <v>2</v>
      </c>
      <c r="BA166" s="226">
        <f t="shared" si="3"/>
        <v>0</v>
      </c>
      <c r="BB166" s="226">
        <f t="shared" si="4"/>
        <v>0</v>
      </c>
      <c r="BC166" s="226">
        <f t="shared" si="5"/>
        <v>0</v>
      </c>
      <c r="BD166" s="226">
        <f t="shared" si="6"/>
        <v>0</v>
      </c>
      <c r="BE166" s="226">
        <f t="shared" si="7"/>
        <v>0</v>
      </c>
      <c r="CA166" s="251">
        <v>3</v>
      </c>
      <c r="CB166" s="251">
        <v>7</v>
      </c>
    </row>
    <row r="167" spans="1:80">
      <c r="A167" s="252">
        <v>63</v>
      </c>
      <c r="B167" s="253" t="s">
        <v>1174</v>
      </c>
      <c r="C167" s="254" t="s">
        <v>1175</v>
      </c>
      <c r="D167" s="255" t="s">
        <v>1161</v>
      </c>
      <c r="E167" s="256">
        <v>2</v>
      </c>
      <c r="F167" s="256"/>
      <c r="G167" s="257">
        <f t="shared" si="0"/>
        <v>0</v>
      </c>
      <c r="H167" s="258">
        <v>0</v>
      </c>
      <c r="I167" s="259">
        <f t="shared" si="1"/>
        <v>0</v>
      </c>
      <c r="J167" s="258">
        <v>-3.4200000000000001E-2</v>
      </c>
      <c r="K167" s="259">
        <f t="shared" si="2"/>
        <v>-6.8400000000000002E-2</v>
      </c>
      <c r="O167" s="251">
        <v>2</v>
      </c>
      <c r="AA167" s="226">
        <v>1</v>
      </c>
      <c r="AB167" s="226">
        <v>7</v>
      </c>
      <c r="AC167" s="226">
        <v>7</v>
      </c>
      <c r="AZ167" s="226">
        <v>2</v>
      </c>
      <c r="BA167" s="226">
        <f t="shared" si="3"/>
        <v>0</v>
      </c>
      <c r="BB167" s="226">
        <f t="shared" si="4"/>
        <v>0</v>
      </c>
      <c r="BC167" s="226">
        <f t="shared" si="5"/>
        <v>0</v>
      </c>
      <c r="BD167" s="226">
        <f t="shared" si="6"/>
        <v>0</v>
      </c>
      <c r="BE167" s="226">
        <f t="shared" si="7"/>
        <v>0</v>
      </c>
      <c r="CA167" s="251">
        <v>1</v>
      </c>
      <c r="CB167" s="251">
        <v>7</v>
      </c>
    </row>
    <row r="168" spans="1:80">
      <c r="A168" s="252">
        <v>64</v>
      </c>
      <c r="B168" s="253" t="s">
        <v>1709</v>
      </c>
      <c r="C168" s="254" t="s">
        <v>1710</v>
      </c>
      <c r="D168" s="255" t="s">
        <v>1161</v>
      </c>
      <c r="E168" s="256">
        <v>1</v>
      </c>
      <c r="F168" s="256"/>
      <c r="G168" s="257">
        <f t="shared" si="0"/>
        <v>0</v>
      </c>
      <c r="H168" s="258">
        <v>0</v>
      </c>
      <c r="I168" s="259">
        <f t="shared" si="1"/>
        <v>0</v>
      </c>
      <c r="J168" s="258">
        <v>-1.9460000000000002E-2</v>
      </c>
      <c r="K168" s="259">
        <f t="shared" si="2"/>
        <v>-1.9460000000000002E-2</v>
      </c>
      <c r="O168" s="251">
        <v>2</v>
      </c>
      <c r="AA168" s="226">
        <v>1</v>
      </c>
      <c r="AB168" s="226">
        <v>7</v>
      </c>
      <c r="AC168" s="226">
        <v>7</v>
      </c>
      <c r="AZ168" s="226">
        <v>2</v>
      </c>
      <c r="BA168" s="226">
        <f t="shared" si="3"/>
        <v>0</v>
      </c>
      <c r="BB168" s="226">
        <f t="shared" si="4"/>
        <v>0</v>
      </c>
      <c r="BC168" s="226">
        <f t="shared" si="5"/>
        <v>0</v>
      </c>
      <c r="BD168" s="226">
        <f t="shared" si="6"/>
        <v>0</v>
      </c>
      <c r="BE168" s="226">
        <f t="shared" si="7"/>
        <v>0</v>
      </c>
      <c r="CA168" s="251">
        <v>1</v>
      </c>
      <c r="CB168" s="251">
        <v>7</v>
      </c>
    </row>
    <row r="169" spans="1:80">
      <c r="A169" s="252">
        <v>65</v>
      </c>
      <c r="B169" s="253" t="s">
        <v>1711</v>
      </c>
      <c r="C169" s="254" t="s">
        <v>1712</v>
      </c>
      <c r="D169" s="255" t="s">
        <v>1161</v>
      </c>
      <c r="E169" s="256">
        <v>1</v>
      </c>
      <c r="F169" s="256"/>
      <c r="G169" s="257">
        <f t="shared" si="0"/>
        <v>0</v>
      </c>
      <c r="H169" s="258">
        <v>0</v>
      </c>
      <c r="I169" s="259">
        <f t="shared" si="1"/>
        <v>0</v>
      </c>
      <c r="J169" s="258">
        <v>-1.56E-3</v>
      </c>
      <c r="K169" s="259">
        <f t="shared" si="2"/>
        <v>-1.56E-3</v>
      </c>
      <c r="O169" s="251">
        <v>2</v>
      </c>
      <c r="AA169" s="226">
        <v>1</v>
      </c>
      <c r="AB169" s="226">
        <v>7</v>
      </c>
      <c r="AC169" s="226">
        <v>7</v>
      </c>
      <c r="AZ169" s="226">
        <v>2</v>
      </c>
      <c r="BA169" s="226">
        <f t="shared" si="3"/>
        <v>0</v>
      </c>
      <c r="BB169" s="226">
        <f t="shared" si="4"/>
        <v>0</v>
      </c>
      <c r="BC169" s="226">
        <f t="shared" si="5"/>
        <v>0</v>
      </c>
      <c r="BD169" s="226">
        <f t="shared" si="6"/>
        <v>0</v>
      </c>
      <c r="BE169" s="226">
        <f t="shared" si="7"/>
        <v>0</v>
      </c>
      <c r="CA169" s="251">
        <v>1</v>
      </c>
      <c r="CB169" s="251">
        <v>7</v>
      </c>
    </row>
    <row r="170" spans="1:80">
      <c r="A170" s="252">
        <v>66</v>
      </c>
      <c r="B170" s="253" t="s">
        <v>1176</v>
      </c>
      <c r="C170" s="254" t="s">
        <v>1177</v>
      </c>
      <c r="D170" s="255" t="s">
        <v>191</v>
      </c>
      <c r="E170" s="256">
        <v>2</v>
      </c>
      <c r="F170" s="256"/>
      <c r="G170" s="257">
        <f t="shared" si="0"/>
        <v>0</v>
      </c>
      <c r="H170" s="258">
        <v>0</v>
      </c>
      <c r="I170" s="259">
        <f t="shared" si="1"/>
        <v>0</v>
      </c>
      <c r="J170" s="258">
        <v>-4.8999999999999998E-4</v>
      </c>
      <c r="K170" s="259">
        <f t="shared" si="2"/>
        <v>-9.7999999999999997E-4</v>
      </c>
      <c r="O170" s="251">
        <v>2</v>
      </c>
      <c r="AA170" s="226">
        <v>1</v>
      </c>
      <c r="AB170" s="226">
        <v>7</v>
      </c>
      <c r="AC170" s="226">
        <v>7</v>
      </c>
      <c r="AZ170" s="226">
        <v>2</v>
      </c>
      <c r="BA170" s="226">
        <f t="shared" si="3"/>
        <v>0</v>
      </c>
      <c r="BB170" s="226">
        <f t="shared" si="4"/>
        <v>0</v>
      </c>
      <c r="BC170" s="226">
        <f t="shared" si="5"/>
        <v>0</v>
      </c>
      <c r="BD170" s="226">
        <f t="shared" si="6"/>
        <v>0</v>
      </c>
      <c r="BE170" s="226">
        <f t="shared" si="7"/>
        <v>0</v>
      </c>
      <c r="CA170" s="251">
        <v>1</v>
      </c>
      <c r="CB170" s="251">
        <v>7</v>
      </c>
    </row>
    <row r="171" spans="1:80" ht="22.5">
      <c r="A171" s="252">
        <v>67</v>
      </c>
      <c r="B171" s="253" t="s">
        <v>1713</v>
      </c>
      <c r="C171" s="254" t="s">
        <v>1714</v>
      </c>
      <c r="D171" s="255" t="s">
        <v>191</v>
      </c>
      <c r="E171" s="256">
        <v>1</v>
      </c>
      <c r="F171" s="256"/>
      <c r="G171" s="257">
        <f t="shared" si="0"/>
        <v>0</v>
      </c>
      <c r="H171" s="258">
        <v>0</v>
      </c>
      <c r="I171" s="259">
        <f t="shared" si="1"/>
        <v>0</v>
      </c>
      <c r="J171" s="258">
        <v>-1.2199999999999999E-3</v>
      </c>
      <c r="K171" s="259">
        <f t="shared" si="2"/>
        <v>-1.2199999999999999E-3</v>
      </c>
      <c r="O171" s="251">
        <v>2</v>
      </c>
      <c r="AA171" s="226">
        <v>1</v>
      </c>
      <c r="AB171" s="226">
        <v>7</v>
      </c>
      <c r="AC171" s="226">
        <v>7</v>
      </c>
      <c r="AZ171" s="226">
        <v>2</v>
      </c>
      <c r="BA171" s="226">
        <f t="shared" si="3"/>
        <v>0</v>
      </c>
      <c r="BB171" s="226">
        <f t="shared" si="4"/>
        <v>0</v>
      </c>
      <c r="BC171" s="226">
        <f t="shared" si="5"/>
        <v>0</v>
      </c>
      <c r="BD171" s="226">
        <f t="shared" si="6"/>
        <v>0</v>
      </c>
      <c r="BE171" s="226">
        <f t="shared" si="7"/>
        <v>0</v>
      </c>
      <c r="CA171" s="251">
        <v>1</v>
      </c>
      <c r="CB171" s="251">
        <v>7</v>
      </c>
    </row>
    <row r="172" spans="1:80">
      <c r="A172" s="252">
        <v>68</v>
      </c>
      <c r="B172" s="253" t="s">
        <v>1715</v>
      </c>
      <c r="C172" s="254" t="s">
        <v>1716</v>
      </c>
      <c r="D172" s="255" t="s">
        <v>1161</v>
      </c>
      <c r="E172" s="256">
        <v>1</v>
      </c>
      <c r="F172" s="256"/>
      <c r="G172" s="257">
        <f t="shared" si="0"/>
        <v>0</v>
      </c>
      <c r="H172" s="258">
        <v>8.9999999999999993E-3</v>
      </c>
      <c r="I172" s="259">
        <f t="shared" si="1"/>
        <v>8.9999999999999993E-3</v>
      </c>
      <c r="J172" s="258">
        <v>0</v>
      </c>
      <c r="K172" s="259">
        <f t="shared" si="2"/>
        <v>0</v>
      </c>
      <c r="O172" s="251">
        <v>2</v>
      </c>
      <c r="AA172" s="226">
        <v>1</v>
      </c>
      <c r="AB172" s="226">
        <v>7</v>
      </c>
      <c r="AC172" s="226">
        <v>7</v>
      </c>
      <c r="AZ172" s="226">
        <v>2</v>
      </c>
      <c r="BA172" s="226">
        <f t="shared" si="3"/>
        <v>0</v>
      </c>
      <c r="BB172" s="226">
        <f t="shared" si="4"/>
        <v>0</v>
      </c>
      <c r="BC172" s="226">
        <f t="shared" si="5"/>
        <v>0</v>
      </c>
      <c r="BD172" s="226">
        <f t="shared" si="6"/>
        <v>0</v>
      </c>
      <c r="BE172" s="226">
        <f t="shared" si="7"/>
        <v>0</v>
      </c>
      <c r="CA172" s="251">
        <v>1</v>
      </c>
      <c r="CB172" s="251">
        <v>7</v>
      </c>
    </row>
    <row r="173" spans="1:80">
      <c r="A173" s="252">
        <v>69</v>
      </c>
      <c r="B173" s="253" t="s">
        <v>1180</v>
      </c>
      <c r="C173" s="254" t="s">
        <v>1181</v>
      </c>
      <c r="D173" s="255" t="s">
        <v>191</v>
      </c>
      <c r="E173" s="256">
        <v>1</v>
      </c>
      <c r="F173" s="256"/>
      <c r="G173" s="257">
        <f t="shared" si="0"/>
        <v>0</v>
      </c>
      <c r="H173" s="258">
        <v>1E-4</v>
      </c>
      <c r="I173" s="259">
        <f t="shared" si="1"/>
        <v>1E-4</v>
      </c>
      <c r="J173" s="258">
        <v>0</v>
      </c>
      <c r="K173" s="259">
        <f t="shared" si="2"/>
        <v>0</v>
      </c>
      <c r="O173" s="251">
        <v>2</v>
      </c>
      <c r="AA173" s="226">
        <v>1</v>
      </c>
      <c r="AB173" s="226">
        <v>7</v>
      </c>
      <c r="AC173" s="226">
        <v>7</v>
      </c>
      <c r="AZ173" s="226">
        <v>2</v>
      </c>
      <c r="BA173" s="226">
        <f t="shared" si="3"/>
        <v>0</v>
      </c>
      <c r="BB173" s="226">
        <f t="shared" si="4"/>
        <v>0</v>
      </c>
      <c r="BC173" s="226">
        <f t="shared" si="5"/>
        <v>0</v>
      </c>
      <c r="BD173" s="226">
        <f t="shared" si="6"/>
        <v>0</v>
      </c>
      <c r="BE173" s="226">
        <f t="shared" si="7"/>
        <v>0</v>
      </c>
      <c r="CA173" s="251">
        <v>1</v>
      </c>
      <c r="CB173" s="251">
        <v>7</v>
      </c>
    </row>
    <row r="174" spans="1:80" ht="22.5">
      <c r="A174" s="252">
        <v>70</v>
      </c>
      <c r="B174" s="253" t="s">
        <v>1182</v>
      </c>
      <c r="C174" s="254" t="s">
        <v>1183</v>
      </c>
      <c r="D174" s="255" t="s">
        <v>191</v>
      </c>
      <c r="E174" s="256">
        <v>1</v>
      </c>
      <c r="F174" s="256"/>
      <c r="G174" s="257">
        <f t="shared" si="0"/>
        <v>0</v>
      </c>
      <c r="H174" s="258">
        <v>3.2000000000000003E-4</v>
      </c>
      <c r="I174" s="259">
        <f t="shared" si="1"/>
        <v>3.2000000000000003E-4</v>
      </c>
      <c r="J174" s="258"/>
      <c r="K174" s="259">
        <f t="shared" si="2"/>
        <v>0</v>
      </c>
      <c r="O174" s="251">
        <v>2</v>
      </c>
      <c r="AA174" s="226">
        <v>3</v>
      </c>
      <c r="AB174" s="226">
        <v>7</v>
      </c>
      <c r="AC174" s="226">
        <v>55161313</v>
      </c>
      <c r="AZ174" s="226">
        <v>2</v>
      </c>
      <c r="BA174" s="226">
        <f t="shared" si="3"/>
        <v>0</v>
      </c>
      <c r="BB174" s="226">
        <f t="shared" si="4"/>
        <v>0</v>
      </c>
      <c r="BC174" s="226">
        <f t="shared" si="5"/>
        <v>0</v>
      </c>
      <c r="BD174" s="226">
        <f t="shared" si="6"/>
        <v>0</v>
      </c>
      <c r="BE174" s="226">
        <f t="shared" si="7"/>
        <v>0</v>
      </c>
      <c r="CA174" s="251">
        <v>3</v>
      </c>
      <c r="CB174" s="251">
        <v>7</v>
      </c>
    </row>
    <row r="175" spans="1:80" ht="22.5">
      <c r="A175" s="252">
        <v>71</v>
      </c>
      <c r="B175" s="253" t="s">
        <v>1184</v>
      </c>
      <c r="C175" s="254" t="s">
        <v>1185</v>
      </c>
      <c r="D175" s="255" t="s">
        <v>191</v>
      </c>
      <c r="E175" s="256">
        <v>1</v>
      </c>
      <c r="F175" s="256"/>
      <c r="G175" s="257">
        <f t="shared" si="0"/>
        <v>0</v>
      </c>
      <c r="H175" s="258">
        <v>8.4999999999999995E-4</v>
      </c>
      <c r="I175" s="259">
        <f t="shared" si="1"/>
        <v>8.4999999999999995E-4</v>
      </c>
      <c r="J175" s="258">
        <v>0</v>
      </c>
      <c r="K175" s="259">
        <f t="shared" si="2"/>
        <v>0</v>
      </c>
      <c r="O175" s="251">
        <v>2</v>
      </c>
      <c r="AA175" s="226">
        <v>1</v>
      </c>
      <c r="AB175" s="226">
        <v>7</v>
      </c>
      <c r="AC175" s="226">
        <v>7</v>
      </c>
      <c r="AZ175" s="226">
        <v>2</v>
      </c>
      <c r="BA175" s="226">
        <f t="shared" si="3"/>
        <v>0</v>
      </c>
      <c r="BB175" s="226">
        <f t="shared" si="4"/>
        <v>0</v>
      </c>
      <c r="BC175" s="226">
        <f t="shared" si="5"/>
        <v>0</v>
      </c>
      <c r="BD175" s="226">
        <f t="shared" si="6"/>
        <v>0</v>
      </c>
      <c r="BE175" s="226">
        <f t="shared" si="7"/>
        <v>0</v>
      </c>
      <c r="CA175" s="251">
        <v>1</v>
      </c>
      <c r="CB175" s="251">
        <v>7</v>
      </c>
    </row>
    <row r="176" spans="1:80">
      <c r="A176" s="252">
        <v>72</v>
      </c>
      <c r="B176" s="253" t="s">
        <v>1186</v>
      </c>
      <c r="C176" s="254" t="s">
        <v>1187</v>
      </c>
      <c r="D176" s="255" t="s">
        <v>1161</v>
      </c>
      <c r="E176" s="256">
        <v>1</v>
      </c>
      <c r="F176" s="256"/>
      <c r="G176" s="257">
        <f t="shared" si="0"/>
        <v>0</v>
      </c>
      <c r="H176" s="258">
        <v>8.0000000000000007E-5</v>
      </c>
      <c r="I176" s="259">
        <f t="shared" si="1"/>
        <v>8.0000000000000007E-5</v>
      </c>
      <c r="J176" s="258">
        <v>0</v>
      </c>
      <c r="K176" s="259">
        <f t="shared" si="2"/>
        <v>0</v>
      </c>
      <c r="O176" s="251">
        <v>2</v>
      </c>
      <c r="AA176" s="226">
        <v>1</v>
      </c>
      <c r="AB176" s="226">
        <v>0</v>
      </c>
      <c r="AC176" s="226">
        <v>0</v>
      </c>
      <c r="AZ176" s="226">
        <v>2</v>
      </c>
      <c r="BA176" s="226">
        <f t="shared" si="3"/>
        <v>0</v>
      </c>
      <c r="BB176" s="226">
        <f t="shared" si="4"/>
        <v>0</v>
      </c>
      <c r="BC176" s="226">
        <f t="shared" si="5"/>
        <v>0</v>
      </c>
      <c r="BD176" s="226">
        <f t="shared" si="6"/>
        <v>0</v>
      </c>
      <c r="BE176" s="226">
        <f t="shared" si="7"/>
        <v>0</v>
      </c>
      <c r="CA176" s="251">
        <v>1</v>
      </c>
      <c r="CB176" s="251">
        <v>0</v>
      </c>
    </row>
    <row r="177" spans="1:80">
      <c r="A177" s="252">
        <v>73</v>
      </c>
      <c r="B177" s="253" t="s">
        <v>1188</v>
      </c>
      <c r="C177" s="254" t="s">
        <v>1189</v>
      </c>
      <c r="D177" s="255" t="s">
        <v>191</v>
      </c>
      <c r="E177" s="256">
        <v>1</v>
      </c>
      <c r="F177" s="256"/>
      <c r="G177" s="257">
        <f t="shared" si="0"/>
        <v>0</v>
      </c>
      <c r="H177" s="258">
        <v>2.7E-4</v>
      </c>
      <c r="I177" s="259">
        <f t="shared" si="1"/>
        <v>2.7E-4</v>
      </c>
      <c r="J177" s="258"/>
      <c r="K177" s="259">
        <f t="shared" si="2"/>
        <v>0</v>
      </c>
      <c r="O177" s="251">
        <v>2</v>
      </c>
      <c r="AA177" s="226">
        <v>3</v>
      </c>
      <c r="AB177" s="226">
        <v>7</v>
      </c>
      <c r="AC177" s="226" t="s">
        <v>1188</v>
      </c>
      <c r="AZ177" s="226">
        <v>2</v>
      </c>
      <c r="BA177" s="226">
        <f t="shared" si="3"/>
        <v>0</v>
      </c>
      <c r="BB177" s="226">
        <f t="shared" si="4"/>
        <v>0</v>
      </c>
      <c r="BC177" s="226">
        <f t="shared" si="5"/>
        <v>0</v>
      </c>
      <c r="BD177" s="226">
        <f t="shared" si="6"/>
        <v>0</v>
      </c>
      <c r="BE177" s="226">
        <f t="shared" si="7"/>
        <v>0</v>
      </c>
      <c r="CA177" s="251">
        <v>3</v>
      </c>
      <c r="CB177" s="251">
        <v>7</v>
      </c>
    </row>
    <row r="178" spans="1:80" ht="22.5">
      <c r="A178" s="252">
        <v>74</v>
      </c>
      <c r="B178" s="253" t="s">
        <v>1190</v>
      </c>
      <c r="C178" s="254" t="s">
        <v>1191</v>
      </c>
      <c r="D178" s="255" t="s">
        <v>1161</v>
      </c>
      <c r="E178" s="256">
        <v>1</v>
      </c>
      <c r="F178" s="256"/>
      <c r="G178" s="257">
        <f t="shared" si="0"/>
        <v>0</v>
      </c>
      <c r="H178" s="258">
        <v>1.4500000000000001E-2</v>
      </c>
      <c r="I178" s="259">
        <f t="shared" si="1"/>
        <v>1.4500000000000001E-2</v>
      </c>
      <c r="J178" s="258">
        <v>0</v>
      </c>
      <c r="K178" s="259">
        <f t="shared" si="2"/>
        <v>0</v>
      </c>
      <c r="O178" s="251">
        <v>2</v>
      </c>
      <c r="AA178" s="226">
        <v>1</v>
      </c>
      <c r="AB178" s="226">
        <v>0</v>
      </c>
      <c r="AC178" s="226">
        <v>0</v>
      </c>
      <c r="AZ178" s="226">
        <v>2</v>
      </c>
      <c r="BA178" s="226">
        <f t="shared" si="3"/>
        <v>0</v>
      </c>
      <c r="BB178" s="226">
        <f t="shared" si="4"/>
        <v>0</v>
      </c>
      <c r="BC178" s="226">
        <f t="shared" si="5"/>
        <v>0</v>
      </c>
      <c r="BD178" s="226">
        <f t="shared" si="6"/>
        <v>0</v>
      </c>
      <c r="BE178" s="226">
        <f t="shared" si="7"/>
        <v>0</v>
      </c>
      <c r="CA178" s="251">
        <v>1</v>
      </c>
      <c r="CB178" s="251">
        <v>0</v>
      </c>
    </row>
    <row r="179" spans="1:80">
      <c r="A179" s="260"/>
      <c r="B179" s="261"/>
      <c r="C179" s="319" t="s">
        <v>1192</v>
      </c>
      <c r="D179" s="320"/>
      <c r="E179" s="320"/>
      <c r="F179" s="320"/>
      <c r="G179" s="321"/>
      <c r="I179" s="262"/>
      <c r="K179" s="262"/>
      <c r="L179" s="263" t="s">
        <v>1192</v>
      </c>
      <c r="O179" s="251">
        <v>3</v>
      </c>
    </row>
    <row r="180" spans="1:80">
      <c r="A180" s="260"/>
      <c r="B180" s="261"/>
      <c r="C180" s="319" t="s">
        <v>1193</v>
      </c>
      <c r="D180" s="320"/>
      <c r="E180" s="320"/>
      <c r="F180" s="320"/>
      <c r="G180" s="321"/>
      <c r="I180" s="262"/>
      <c r="K180" s="262"/>
      <c r="L180" s="263" t="s">
        <v>1193</v>
      </c>
      <c r="O180" s="251">
        <v>3</v>
      </c>
    </row>
    <row r="181" spans="1:80">
      <c r="A181" s="260"/>
      <c r="B181" s="261"/>
      <c r="C181" s="319" t="s">
        <v>1194</v>
      </c>
      <c r="D181" s="320"/>
      <c r="E181" s="320"/>
      <c r="F181" s="320"/>
      <c r="G181" s="321"/>
      <c r="I181" s="262"/>
      <c r="K181" s="262"/>
      <c r="L181" s="263" t="s">
        <v>1194</v>
      </c>
      <c r="O181" s="251">
        <v>3</v>
      </c>
    </row>
    <row r="182" spans="1:80">
      <c r="A182" s="260"/>
      <c r="B182" s="261"/>
      <c r="C182" s="319" t="s">
        <v>1195</v>
      </c>
      <c r="D182" s="320"/>
      <c r="E182" s="320"/>
      <c r="F182" s="320"/>
      <c r="G182" s="321"/>
      <c r="I182" s="262"/>
      <c r="K182" s="262"/>
      <c r="L182" s="263" t="s">
        <v>1195</v>
      </c>
      <c r="O182" s="251">
        <v>3</v>
      </c>
    </row>
    <row r="183" spans="1:80">
      <c r="A183" s="252">
        <v>75</v>
      </c>
      <c r="B183" s="253" t="s">
        <v>1196</v>
      </c>
      <c r="C183" s="254" t="s">
        <v>1197</v>
      </c>
      <c r="D183" s="255" t="s">
        <v>1161</v>
      </c>
      <c r="E183" s="256">
        <v>1</v>
      </c>
      <c r="F183" s="256"/>
      <c r="G183" s="257">
        <f>E183*F183</f>
        <v>0</v>
      </c>
      <c r="H183" s="258">
        <v>1.8890000000000001E-2</v>
      </c>
      <c r="I183" s="259">
        <f>E183*H183</f>
        <v>1.8890000000000001E-2</v>
      </c>
      <c r="J183" s="258">
        <v>0</v>
      </c>
      <c r="K183" s="259">
        <f>E183*J183</f>
        <v>0</v>
      </c>
      <c r="O183" s="251">
        <v>2</v>
      </c>
      <c r="AA183" s="226">
        <v>1</v>
      </c>
      <c r="AB183" s="226">
        <v>7</v>
      </c>
      <c r="AC183" s="226">
        <v>7</v>
      </c>
      <c r="AZ183" s="226">
        <v>2</v>
      </c>
      <c r="BA183" s="226">
        <f>IF(AZ183=1,G183,0)</f>
        <v>0</v>
      </c>
      <c r="BB183" s="226">
        <f>IF(AZ183=2,G183,0)</f>
        <v>0</v>
      </c>
      <c r="BC183" s="226">
        <f>IF(AZ183=3,G183,0)</f>
        <v>0</v>
      </c>
      <c r="BD183" s="226">
        <f>IF(AZ183=4,G183,0)</f>
        <v>0</v>
      </c>
      <c r="BE183" s="226">
        <f>IF(AZ183=5,G183,0)</f>
        <v>0</v>
      </c>
      <c r="CA183" s="251">
        <v>1</v>
      </c>
      <c r="CB183" s="251">
        <v>7</v>
      </c>
    </row>
    <row r="184" spans="1:80">
      <c r="A184" s="252">
        <v>76</v>
      </c>
      <c r="B184" s="253" t="s">
        <v>1717</v>
      </c>
      <c r="C184" s="254" t="s">
        <v>1718</v>
      </c>
      <c r="D184" s="255" t="s">
        <v>12</v>
      </c>
      <c r="E184" s="256">
        <f>SUM(G159:G183)/100</f>
        <v>0</v>
      </c>
      <c r="F184" s="256"/>
      <c r="G184" s="257">
        <f>E184*F184</f>
        <v>0</v>
      </c>
      <c r="H184" s="258">
        <v>0</v>
      </c>
      <c r="I184" s="259">
        <f>E184*H184</f>
        <v>0</v>
      </c>
      <c r="J184" s="258"/>
      <c r="K184" s="259">
        <f>E184*J184</f>
        <v>0</v>
      </c>
      <c r="O184" s="251">
        <v>2</v>
      </c>
      <c r="AA184" s="226">
        <v>7</v>
      </c>
      <c r="AB184" s="226">
        <v>1002</v>
      </c>
      <c r="AC184" s="226">
        <v>5</v>
      </c>
      <c r="AZ184" s="226">
        <v>2</v>
      </c>
      <c r="BA184" s="226">
        <f>IF(AZ184=1,G184,0)</f>
        <v>0</v>
      </c>
      <c r="BB184" s="226">
        <f>IF(AZ184=2,G184,0)</f>
        <v>0</v>
      </c>
      <c r="BC184" s="226">
        <f>IF(AZ184=3,G184,0)</f>
        <v>0</v>
      </c>
      <c r="BD184" s="226">
        <f>IF(AZ184=4,G184,0)</f>
        <v>0</v>
      </c>
      <c r="BE184" s="226">
        <f>IF(AZ184=5,G184,0)</f>
        <v>0</v>
      </c>
      <c r="CA184" s="251">
        <v>7</v>
      </c>
      <c r="CB184" s="251">
        <v>1002</v>
      </c>
    </row>
    <row r="185" spans="1:80">
      <c r="A185" s="270"/>
      <c r="B185" s="271" t="s">
        <v>100</v>
      </c>
      <c r="C185" s="272" t="s">
        <v>1158</v>
      </c>
      <c r="D185" s="273"/>
      <c r="E185" s="274"/>
      <c r="F185" s="275"/>
      <c r="G185" s="276">
        <f>SUM(G159:G184)</f>
        <v>0</v>
      </c>
      <c r="H185" s="277"/>
      <c r="I185" s="278">
        <f>SUM(I159:I184)</f>
        <v>5.8690000000000006E-2</v>
      </c>
      <c r="J185" s="277"/>
      <c r="K185" s="278">
        <f>SUM(K159:K184)</f>
        <v>-9.1620000000000007E-2</v>
      </c>
      <c r="O185" s="251">
        <v>4</v>
      </c>
      <c r="BA185" s="279">
        <f>SUM(BA159:BA184)</f>
        <v>0</v>
      </c>
      <c r="BB185" s="279">
        <f>SUM(BB159:BB184)</f>
        <v>0</v>
      </c>
      <c r="BC185" s="279">
        <f>SUM(BC159:BC184)</f>
        <v>0</v>
      </c>
      <c r="BD185" s="279">
        <f>SUM(BD159:BD184)</f>
        <v>0</v>
      </c>
      <c r="BE185" s="279">
        <f>SUM(BE159:BE184)</f>
        <v>0</v>
      </c>
    </row>
    <row r="186" spans="1:80">
      <c r="A186" s="241" t="s">
        <v>96</v>
      </c>
      <c r="B186" s="242" t="s">
        <v>767</v>
      </c>
      <c r="C186" s="243" t="s">
        <v>768</v>
      </c>
      <c r="D186" s="244"/>
      <c r="E186" s="245"/>
      <c r="F186" s="245"/>
      <c r="G186" s="246"/>
      <c r="H186" s="247"/>
      <c r="I186" s="248"/>
      <c r="J186" s="249"/>
      <c r="K186" s="250"/>
      <c r="O186" s="251">
        <v>1</v>
      </c>
    </row>
    <row r="187" spans="1:80">
      <c r="A187" s="252">
        <v>77</v>
      </c>
      <c r="B187" s="253" t="s">
        <v>1200</v>
      </c>
      <c r="C187" s="254" t="s">
        <v>1201</v>
      </c>
      <c r="D187" s="255" t="s">
        <v>110</v>
      </c>
      <c r="E187" s="256">
        <v>0.48</v>
      </c>
      <c r="F187" s="256"/>
      <c r="G187" s="257">
        <f>E187*F187</f>
        <v>0</v>
      </c>
      <c r="H187" s="258">
        <v>0</v>
      </c>
      <c r="I187" s="259">
        <f>E187*H187</f>
        <v>0</v>
      </c>
      <c r="J187" s="258">
        <v>0</v>
      </c>
      <c r="K187" s="259">
        <f>E187*J187</f>
        <v>0</v>
      </c>
      <c r="O187" s="251">
        <v>2</v>
      </c>
      <c r="AA187" s="226">
        <v>1</v>
      </c>
      <c r="AB187" s="226">
        <v>7</v>
      </c>
      <c r="AC187" s="226">
        <v>7</v>
      </c>
      <c r="AZ187" s="226">
        <v>2</v>
      </c>
      <c r="BA187" s="226">
        <f>IF(AZ187=1,G187,0)</f>
        <v>0</v>
      </c>
      <c r="BB187" s="226">
        <f>IF(AZ187=2,G187,0)</f>
        <v>0</v>
      </c>
      <c r="BC187" s="226">
        <f>IF(AZ187=3,G187,0)</f>
        <v>0</v>
      </c>
      <c r="BD187" s="226">
        <f>IF(AZ187=4,G187,0)</f>
        <v>0</v>
      </c>
      <c r="BE187" s="226">
        <f>IF(AZ187=5,G187,0)</f>
        <v>0</v>
      </c>
      <c r="CA187" s="251">
        <v>1</v>
      </c>
      <c r="CB187" s="251">
        <v>7</v>
      </c>
    </row>
    <row r="188" spans="1:80">
      <c r="A188" s="260"/>
      <c r="B188" s="264"/>
      <c r="C188" s="322" t="s">
        <v>1719</v>
      </c>
      <c r="D188" s="323"/>
      <c r="E188" s="265">
        <v>0.48</v>
      </c>
      <c r="F188" s="266"/>
      <c r="G188" s="267"/>
      <c r="H188" s="268"/>
      <c r="I188" s="262"/>
      <c r="J188" s="269"/>
      <c r="K188" s="262"/>
      <c r="M188" s="263" t="s">
        <v>1719</v>
      </c>
      <c r="O188" s="251"/>
    </row>
    <row r="189" spans="1:80">
      <c r="A189" s="252">
        <v>78</v>
      </c>
      <c r="B189" s="253" t="s">
        <v>780</v>
      </c>
      <c r="C189" s="254" t="s">
        <v>1203</v>
      </c>
      <c r="D189" s="255" t="s">
        <v>110</v>
      </c>
      <c r="E189" s="256">
        <v>0.48</v>
      </c>
      <c r="F189" s="256"/>
      <c r="G189" s="257">
        <f>E189*F189</f>
        <v>0</v>
      </c>
      <c r="H189" s="258">
        <v>0</v>
      </c>
      <c r="I189" s="259">
        <f>E189*H189</f>
        <v>0</v>
      </c>
      <c r="J189" s="258">
        <v>-2.3800000000000002E-2</v>
      </c>
      <c r="K189" s="259">
        <f>E189*J189</f>
        <v>-1.1424E-2</v>
      </c>
      <c r="O189" s="251">
        <v>2</v>
      </c>
      <c r="AA189" s="226">
        <v>1</v>
      </c>
      <c r="AB189" s="226">
        <v>0</v>
      </c>
      <c r="AC189" s="226">
        <v>0</v>
      </c>
      <c r="AZ189" s="226">
        <v>2</v>
      </c>
      <c r="BA189" s="226">
        <f>IF(AZ189=1,G189,0)</f>
        <v>0</v>
      </c>
      <c r="BB189" s="226">
        <f>IF(AZ189=2,G189,0)</f>
        <v>0</v>
      </c>
      <c r="BC189" s="226">
        <f>IF(AZ189=3,G189,0)</f>
        <v>0</v>
      </c>
      <c r="BD189" s="226">
        <f>IF(AZ189=4,G189,0)</f>
        <v>0</v>
      </c>
      <c r="BE189" s="226">
        <f>IF(AZ189=5,G189,0)</f>
        <v>0</v>
      </c>
      <c r="CA189" s="251">
        <v>1</v>
      </c>
      <c r="CB189" s="251">
        <v>0</v>
      </c>
    </row>
    <row r="190" spans="1:80">
      <c r="A190" s="260"/>
      <c r="B190" s="264"/>
      <c r="C190" s="322" t="s">
        <v>1719</v>
      </c>
      <c r="D190" s="323"/>
      <c r="E190" s="265">
        <v>0.48</v>
      </c>
      <c r="F190" s="266"/>
      <c r="G190" s="267"/>
      <c r="H190" s="268"/>
      <c r="I190" s="262"/>
      <c r="J190" s="269"/>
      <c r="K190" s="262"/>
      <c r="M190" s="263" t="s">
        <v>1719</v>
      </c>
      <c r="O190" s="251"/>
    </row>
    <row r="191" spans="1:80">
      <c r="A191" s="252">
        <v>79</v>
      </c>
      <c r="B191" s="253" t="s">
        <v>1204</v>
      </c>
      <c r="C191" s="254" t="s">
        <v>1205</v>
      </c>
      <c r="D191" s="255" t="s">
        <v>411</v>
      </c>
      <c r="E191" s="256">
        <v>1</v>
      </c>
      <c r="F191" s="256"/>
      <c r="G191" s="257">
        <f>E191*F191</f>
        <v>0</v>
      </c>
      <c r="H191" s="258">
        <v>0</v>
      </c>
      <c r="I191" s="259">
        <f>E191*H191</f>
        <v>0</v>
      </c>
      <c r="J191" s="258">
        <v>0</v>
      </c>
      <c r="K191" s="259">
        <f>E191*J191</f>
        <v>0</v>
      </c>
      <c r="O191" s="251">
        <v>2</v>
      </c>
      <c r="AA191" s="226">
        <v>1</v>
      </c>
      <c r="AB191" s="226">
        <v>7</v>
      </c>
      <c r="AC191" s="226">
        <v>7</v>
      </c>
      <c r="AZ191" s="226">
        <v>2</v>
      </c>
      <c r="BA191" s="226">
        <f>IF(AZ191=1,G191,0)</f>
        <v>0</v>
      </c>
      <c r="BB191" s="226">
        <f>IF(AZ191=2,G191,0)</f>
        <v>0</v>
      </c>
      <c r="BC191" s="226">
        <f>IF(AZ191=3,G191,0)</f>
        <v>0</v>
      </c>
      <c r="BD191" s="226">
        <f>IF(AZ191=4,G191,0)</f>
        <v>0</v>
      </c>
      <c r="BE191" s="226">
        <f>IF(AZ191=5,G191,0)</f>
        <v>0</v>
      </c>
      <c r="CA191" s="251">
        <v>1</v>
      </c>
      <c r="CB191" s="251">
        <v>7</v>
      </c>
    </row>
    <row r="192" spans="1:80" ht="22.5">
      <c r="A192" s="252">
        <v>80</v>
      </c>
      <c r="B192" s="253" t="s">
        <v>1720</v>
      </c>
      <c r="C192" s="254" t="s">
        <v>1721</v>
      </c>
      <c r="D192" s="255" t="s">
        <v>191</v>
      </c>
      <c r="E192" s="256">
        <v>1</v>
      </c>
      <c r="F192" s="256"/>
      <c r="G192" s="257">
        <f>E192*F192</f>
        <v>0</v>
      </c>
      <c r="H192" s="258">
        <v>2.147E-2</v>
      </c>
      <c r="I192" s="259">
        <f>E192*H192</f>
        <v>2.147E-2</v>
      </c>
      <c r="J192" s="258">
        <v>0</v>
      </c>
      <c r="K192" s="259">
        <f>E192*J192</f>
        <v>0</v>
      </c>
      <c r="O192" s="251">
        <v>2</v>
      </c>
      <c r="AA192" s="226">
        <v>1</v>
      </c>
      <c r="AB192" s="226">
        <v>7</v>
      </c>
      <c r="AC192" s="226">
        <v>7</v>
      </c>
      <c r="AZ192" s="226">
        <v>2</v>
      </c>
      <c r="BA192" s="226">
        <f>IF(AZ192=1,G192,0)</f>
        <v>0</v>
      </c>
      <c r="BB192" s="226">
        <f>IF(AZ192=2,G192,0)</f>
        <v>0</v>
      </c>
      <c r="BC192" s="226">
        <f>IF(AZ192=3,G192,0)</f>
        <v>0</v>
      </c>
      <c r="BD192" s="226">
        <f>IF(AZ192=4,G192,0)</f>
        <v>0</v>
      </c>
      <c r="BE192" s="226">
        <f>IF(AZ192=5,G192,0)</f>
        <v>0</v>
      </c>
      <c r="CA192" s="251">
        <v>1</v>
      </c>
      <c r="CB192" s="251">
        <v>7</v>
      </c>
    </row>
    <row r="193" spans="1:80">
      <c r="A193" s="252">
        <v>81</v>
      </c>
      <c r="B193" s="253" t="s">
        <v>1722</v>
      </c>
      <c r="C193" s="254" t="s">
        <v>1723</v>
      </c>
      <c r="D193" s="255" t="s">
        <v>12</v>
      </c>
      <c r="E193" s="256">
        <f>SUM(G186:G192)/100</f>
        <v>0</v>
      </c>
      <c r="F193" s="256"/>
      <c r="G193" s="257">
        <f>E193*F193</f>
        <v>0</v>
      </c>
      <c r="H193" s="258">
        <v>0</v>
      </c>
      <c r="I193" s="259">
        <f>E193*H193</f>
        <v>0</v>
      </c>
      <c r="J193" s="258"/>
      <c r="K193" s="259">
        <f>E193*J193</f>
        <v>0</v>
      </c>
      <c r="O193" s="251">
        <v>2</v>
      </c>
      <c r="AA193" s="226">
        <v>7</v>
      </c>
      <c r="AB193" s="226">
        <v>1002</v>
      </c>
      <c r="AC193" s="226">
        <v>5</v>
      </c>
      <c r="AZ193" s="226">
        <v>2</v>
      </c>
      <c r="BA193" s="226">
        <f>IF(AZ193=1,G193,0)</f>
        <v>0</v>
      </c>
      <c r="BB193" s="226">
        <f>IF(AZ193=2,G193,0)</f>
        <v>0</v>
      </c>
      <c r="BC193" s="226">
        <f>IF(AZ193=3,G193,0)</f>
        <v>0</v>
      </c>
      <c r="BD193" s="226">
        <f>IF(AZ193=4,G193,0)</f>
        <v>0</v>
      </c>
      <c r="BE193" s="226">
        <f>IF(AZ193=5,G193,0)</f>
        <v>0</v>
      </c>
      <c r="CA193" s="251">
        <v>7</v>
      </c>
      <c r="CB193" s="251">
        <v>1002</v>
      </c>
    </row>
    <row r="194" spans="1:80">
      <c r="A194" s="270"/>
      <c r="B194" s="271" t="s">
        <v>100</v>
      </c>
      <c r="C194" s="272" t="s">
        <v>769</v>
      </c>
      <c r="D194" s="273"/>
      <c r="E194" s="274"/>
      <c r="F194" s="275"/>
      <c r="G194" s="276">
        <f>SUM(G186:G193)</f>
        <v>0</v>
      </c>
      <c r="H194" s="277"/>
      <c r="I194" s="278">
        <f>SUM(I186:I193)</f>
        <v>2.147E-2</v>
      </c>
      <c r="J194" s="277"/>
      <c r="K194" s="278">
        <f>SUM(K186:K193)</f>
        <v>-1.1424E-2</v>
      </c>
      <c r="O194" s="251">
        <v>4</v>
      </c>
      <c r="BA194" s="279">
        <f>SUM(BA186:BA193)</f>
        <v>0</v>
      </c>
      <c r="BB194" s="279">
        <f>SUM(BB186:BB193)</f>
        <v>0</v>
      </c>
      <c r="BC194" s="279">
        <f>SUM(BC186:BC193)</f>
        <v>0</v>
      </c>
      <c r="BD194" s="279">
        <f>SUM(BD186:BD193)</f>
        <v>0</v>
      </c>
      <c r="BE194" s="279">
        <f>SUM(BE186:BE193)</f>
        <v>0</v>
      </c>
    </row>
    <row r="195" spans="1:80">
      <c r="A195" s="241" t="s">
        <v>96</v>
      </c>
      <c r="B195" s="242" t="s">
        <v>1210</v>
      </c>
      <c r="C195" s="243" t="s">
        <v>1211</v>
      </c>
      <c r="D195" s="244"/>
      <c r="E195" s="245"/>
      <c r="F195" s="245"/>
      <c r="G195" s="246"/>
      <c r="H195" s="247"/>
      <c r="I195" s="248"/>
      <c r="J195" s="249"/>
      <c r="K195" s="250"/>
      <c r="O195" s="251">
        <v>1</v>
      </c>
    </row>
    <row r="196" spans="1:80" ht="22.5">
      <c r="A196" s="252">
        <v>82</v>
      </c>
      <c r="B196" s="253" t="s">
        <v>1213</v>
      </c>
      <c r="C196" s="254" t="s">
        <v>1214</v>
      </c>
      <c r="D196" s="255" t="s">
        <v>110</v>
      </c>
      <c r="E196" s="256">
        <v>3.024</v>
      </c>
      <c r="F196" s="256"/>
      <c r="G196" s="257">
        <f>E196*F196</f>
        <v>0</v>
      </c>
      <c r="H196" s="258">
        <v>1.251E-2</v>
      </c>
      <c r="I196" s="259">
        <f>E196*H196</f>
        <v>3.7830240000000001E-2</v>
      </c>
      <c r="J196" s="258">
        <v>0</v>
      </c>
      <c r="K196" s="259">
        <f>E196*J196</f>
        <v>0</v>
      </c>
      <c r="O196" s="251">
        <v>2</v>
      </c>
      <c r="AA196" s="226">
        <v>1</v>
      </c>
      <c r="AB196" s="226">
        <v>0</v>
      </c>
      <c r="AC196" s="226">
        <v>0</v>
      </c>
      <c r="AZ196" s="226">
        <v>2</v>
      </c>
      <c r="BA196" s="226">
        <f>IF(AZ196=1,G196,0)</f>
        <v>0</v>
      </c>
      <c r="BB196" s="226">
        <f>IF(AZ196=2,G196,0)</f>
        <v>0</v>
      </c>
      <c r="BC196" s="226">
        <f>IF(AZ196=3,G196,0)</f>
        <v>0</v>
      </c>
      <c r="BD196" s="226">
        <f>IF(AZ196=4,G196,0)</f>
        <v>0</v>
      </c>
      <c r="BE196" s="226">
        <f>IF(AZ196=5,G196,0)</f>
        <v>0</v>
      </c>
      <c r="CA196" s="251">
        <v>1</v>
      </c>
      <c r="CB196" s="251">
        <v>0</v>
      </c>
    </row>
    <row r="197" spans="1:80" ht="33.75">
      <c r="A197" s="260"/>
      <c r="B197" s="261"/>
      <c r="C197" s="319" t="s">
        <v>1215</v>
      </c>
      <c r="D197" s="320"/>
      <c r="E197" s="320"/>
      <c r="F197" s="320"/>
      <c r="G197" s="321"/>
      <c r="I197" s="262"/>
      <c r="K197" s="262"/>
      <c r="L197" s="263" t="s">
        <v>1215</v>
      </c>
      <c r="O197" s="251">
        <v>3</v>
      </c>
    </row>
    <row r="198" spans="1:80">
      <c r="A198" s="260"/>
      <c r="B198" s="264"/>
      <c r="C198" s="322" t="s">
        <v>1724</v>
      </c>
      <c r="D198" s="323"/>
      <c r="E198" s="265">
        <v>3.024</v>
      </c>
      <c r="F198" s="266"/>
      <c r="G198" s="267"/>
      <c r="H198" s="268"/>
      <c r="I198" s="262"/>
      <c r="J198" s="269"/>
      <c r="K198" s="262"/>
      <c r="M198" s="263" t="s">
        <v>1724</v>
      </c>
      <c r="O198" s="251"/>
    </row>
    <row r="199" spans="1:80">
      <c r="A199" s="252">
        <v>83</v>
      </c>
      <c r="B199" s="253" t="s">
        <v>1217</v>
      </c>
      <c r="C199" s="254" t="s">
        <v>1218</v>
      </c>
      <c r="D199" s="255" t="s">
        <v>12</v>
      </c>
      <c r="E199" s="256">
        <f>SUM(G195:G198)/100</f>
        <v>0</v>
      </c>
      <c r="F199" s="256"/>
      <c r="G199" s="257">
        <f>E199*F199</f>
        <v>0</v>
      </c>
      <c r="H199" s="258">
        <v>0</v>
      </c>
      <c r="I199" s="259">
        <f>E199*H199</f>
        <v>0</v>
      </c>
      <c r="J199" s="258"/>
      <c r="K199" s="259">
        <f>E199*J199</f>
        <v>0</v>
      </c>
      <c r="O199" s="251">
        <v>2</v>
      </c>
      <c r="AA199" s="226">
        <v>7</v>
      </c>
      <c r="AB199" s="226">
        <v>1002</v>
      </c>
      <c r="AC199" s="226">
        <v>5</v>
      </c>
      <c r="AZ199" s="226">
        <v>2</v>
      </c>
      <c r="BA199" s="226">
        <f>IF(AZ199=1,G199,0)</f>
        <v>0</v>
      </c>
      <c r="BB199" s="226">
        <f>IF(AZ199=2,G199,0)</f>
        <v>0</v>
      </c>
      <c r="BC199" s="226">
        <f>IF(AZ199=3,G199,0)</f>
        <v>0</v>
      </c>
      <c r="BD199" s="226">
        <f>IF(AZ199=4,G199,0)</f>
        <v>0</v>
      </c>
      <c r="BE199" s="226">
        <f>IF(AZ199=5,G199,0)</f>
        <v>0</v>
      </c>
      <c r="CA199" s="251">
        <v>7</v>
      </c>
      <c r="CB199" s="251">
        <v>1002</v>
      </c>
    </row>
    <row r="200" spans="1:80">
      <c r="A200" s="270"/>
      <c r="B200" s="271" t="s">
        <v>100</v>
      </c>
      <c r="C200" s="272" t="s">
        <v>1212</v>
      </c>
      <c r="D200" s="273"/>
      <c r="E200" s="274"/>
      <c r="F200" s="275"/>
      <c r="G200" s="276">
        <f>SUM(G195:G199)</f>
        <v>0</v>
      </c>
      <c r="H200" s="277"/>
      <c r="I200" s="278">
        <f>SUM(I195:I199)</f>
        <v>3.7830240000000001E-2</v>
      </c>
      <c r="J200" s="277"/>
      <c r="K200" s="278">
        <f>SUM(K195:K199)</f>
        <v>0</v>
      </c>
      <c r="O200" s="251">
        <v>4</v>
      </c>
      <c r="BA200" s="279">
        <f>SUM(BA195:BA199)</f>
        <v>0</v>
      </c>
      <c r="BB200" s="279">
        <f>SUM(BB195:BB199)</f>
        <v>0</v>
      </c>
      <c r="BC200" s="279">
        <f>SUM(BC195:BC199)</f>
        <v>0</v>
      </c>
      <c r="BD200" s="279">
        <f>SUM(BD195:BD199)</f>
        <v>0</v>
      </c>
      <c r="BE200" s="279">
        <f>SUM(BE195:BE199)</f>
        <v>0</v>
      </c>
    </row>
    <row r="201" spans="1:80">
      <c r="A201" s="241" t="s">
        <v>96</v>
      </c>
      <c r="B201" s="242" t="s">
        <v>813</v>
      </c>
      <c r="C201" s="243" t="s">
        <v>814</v>
      </c>
      <c r="D201" s="244"/>
      <c r="E201" s="245"/>
      <c r="F201" s="245"/>
      <c r="G201" s="246"/>
      <c r="H201" s="247"/>
      <c r="I201" s="248"/>
      <c r="J201" s="249"/>
      <c r="K201" s="250"/>
      <c r="O201" s="251">
        <v>1</v>
      </c>
    </row>
    <row r="202" spans="1:80">
      <c r="A202" s="252">
        <v>84</v>
      </c>
      <c r="B202" s="253" t="s">
        <v>816</v>
      </c>
      <c r="C202" s="254" t="s">
        <v>817</v>
      </c>
      <c r="D202" s="255" t="s">
        <v>312</v>
      </c>
      <c r="E202" s="256">
        <v>1.36</v>
      </c>
      <c r="F202" s="256"/>
      <c r="G202" s="257">
        <f>E202*F202</f>
        <v>0</v>
      </c>
      <c r="H202" s="258">
        <v>0</v>
      </c>
      <c r="I202" s="259">
        <f>E202*H202</f>
        <v>0</v>
      </c>
      <c r="J202" s="258">
        <v>-1.3500000000000001E-3</v>
      </c>
      <c r="K202" s="259">
        <f>E202*J202</f>
        <v>-1.8360000000000002E-3</v>
      </c>
      <c r="O202" s="251">
        <v>2</v>
      </c>
      <c r="AA202" s="226">
        <v>1</v>
      </c>
      <c r="AB202" s="226">
        <v>7</v>
      </c>
      <c r="AC202" s="226">
        <v>7</v>
      </c>
      <c r="AZ202" s="226">
        <v>2</v>
      </c>
      <c r="BA202" s="226">
        <f>IF(AZ202=1,G202,0)</f>
        <v>0</v>
      </c>
      <c r="BB202" s="226">
        <f>IF(AZ202=2,G202,0)</f>
        <v>0</v>
      </c>
      <c r="BC202" s="226">
        <f>IF(AZ202=3,G202,0)</f>
        <v>0</v>
      </c>
      <c r="BD202" s="226">
        <f>IF(AZ202=4,G202,0)</f>
        <v>0</v>
      </c>
      <c r="BE202" s="226">
        <f>IF(AZ202=5,G202,0)</f>
        <v>0</v>
      </c>
      <c r="CA202" s="251">
        <v>1</v>
      </c>
      <c r="CB202" s="251">
        <v>7</v>
      </c>
    </row>
    <row r="203" spans="1:80">
      <c r="A203" s="260"/>
      <c r="B203" s="261"/>
      <c r="C203" s="319"/>
      <c r="D203" s="320"/>
      <c r="E203" s="320"/>
      <c r="F203" s="320"/>
      <c r="G203" s="321"/>
      <c r="I203" s="262"/>
      <c r="K203" s="262"/>
      <c r="L203" s="263"/>
      <c r="O203" s="251">
        <v>3</v>
      </c>
    </row>
    <row r="204" spans="1:80">
      <c r="A204" s="260"/>
      <c r="B204" s="264"/>
      <c r="C204" s="322" t="s">
        <v>1219</v>
      </c>
      <c r="D204" s="323"/>
      <c r="E204" s="265">
        <v>1.36</v>
      </c>
      <c r="F204" s="266"/>
      <c r="G204" s="267"/>
      <c r="H204" s="268"/>
      <c r="I204" s="262"/>
      <c r="J204" s="269"/>
      <c r="K204" s="262"/>
      <c r="M204" s="263" t="s">
        <v>1219</v>
      </c>
      <c r="O204" s="251"/>
    </row>
    <row r="205" spans="1:80" ht="22.5">
      <c r="A205" s="252">
        <v>85</v>
      </c>
      <c r="B205" s="253" t="s">
        <v>1220</v>
      </c>
      <c r="C205" s="254" t="s">
        <v>1221</v>
      </c>
      <c r="D205" s="255" t="s">
        <v>312</v>
      </c>
      <c r="E205" s="256">
        <v>1.36</v>
      </c>
      <c r="F205" s="256"/>
      <c r="G205" s="257">
        <f>E205*F205</f>
        <v>0</v>
      </c>
      <c r="H205" s="258">
        <v>2.7399999999999998E-3</v>
      </c>
      <c r="I205" s="259">
        <f>E205*H205</f>
        <v>3.7263999999999999E-3</v>
      </c>
      <c r="J205" s="258">
        <v>0</v>
      </c>
      <c r="K205" s="259">
        <f>E205*J205</f>
        <v>0</v>
      </c>
      <c r="O205" s="251">
        <v>2</v>
      </c>
      <c r="AA205" s="226">
        <v>1</v>
      </c>
      <c r="AB205" s="226">
        <v>0</v>
      </c>
      <c r="AC205" s="226">
        <v>0</v>
      </c>
      <c r="AZ205" s="226">
        <v>2</v>
      </c>
      <c r="BA205" s="226">
        <f>IF(AZ205=1,G205,0)</f>
        <v>0</v>
      </c>
      <c r="BB205" s="226">
        <f>IF(AZ205=2,G205,0)</f>
        <v>0</v>
      </c>
      <c r="BC205" s="226">
        <f>IF(AZ205=3,G205,0)</f>
        <v>0</v>
      </c>
      <c r="BD205" s="226">
        <f>IF(AZ205=4,G205,0)</f>
        <v>0</v>
      </c>
      <c r="BE205" s="226">
        <f>IF(AZ205=5,G205,0)</f>
        <v>0</v>
      </c>
      <c r="CA205" s="251">
        <v>1</v>
      </c>
      <c r="CB205" s="251">
        <v>0</v>
      </c>
    </row>
    <row r="206" spans="1:80">
      <c r="A206" s="260"/>
      <c r="B206" s="264"/>
      <c r="C206" s="322" t="s">
        <v>1219</v>
      </c>
      <c r="D206" s="323"/>
      <c r="E206" s="265">
        <v>1.36</v>
      </c>
      <c r="F206" s="266"/>
      <c r="G206" s="267"/>
      <c r="H206" s="268"/>
      <c r="I206" s="262"/>
      <c r="J206" s="269"/>
      <c r="K206" s="262"/>
      <c r="M206" s="263" t="s">
        <v>1219</v>
      </c>
      <c r="O206" s="251"/>
    </row>
    <row r="207" spans="1:80">
      <c r="A207" s="252">
        <v>86</v>
      </c>
      <c r="B207" s="253" t="s">
        <v>1725</v>
      </c>
      <c r="C207" s="254" t="s">
        <v>1726</v>
      </c>
      <c r="D207" s="255" t="s">
        <v>12</v>
      </c>
      <c r="E207" s="256">
        <f>SUM(G201:G206)/100</f>
        <v>0</v>
      </c>
      <c r="F207" s="256"/>
      <c r="G207" s="257">
        <f>E207*F207</f>
        <v>0</v>
      </c>
      <c r="H207" s="258">
        <v>0</v>
      </c>
      <c r="I207" s="259">
        <f>E207*H207</f>
        <v>0</v>
      </c>
      <c r="J207" s="258"/>
      <c r="K207" s="259">
        <f>E207*J207</f>
        <v>0</v>
      </c>
      <c r="O207" s="251">
        <v>2</v>
      </c>
      <c r="AA207" s="226">
        <v>7</v>
      </c>
      <c r="AB207" s="226">
        <v>1002</v>
      </c>
      <c r="AC207" s="226">
        <v>5</v>
      </c>
      <c r="AZ207" s="226">
        <v>2</v>
      </c>
      <c r="BA207" s="226">
        <f>IF(AZ207=1,G207,0)</f>
        <v>0</v>
      </c>
      <c r="BB207" s="226">
        <f>IF(AZ207=2,G207,0)</f>
        <v>0</v>
      </c>
      <c r="BC207" s="226">
        <f>IF(AZ207=3,G207,0)</f>
        <v>0</v>
      </c>
      <c r="BD207" s="226">
        <f>IF(AZ207=4,G207,0)</f>
        <v>0</v>
      </c>
      <c r="BE207" s="226">
        <f>IF(AZ207=5,G207,0)</f>
        <v>0</v>
      </c>
      <c r="CA207" s="251">
        <v>7</v>
      </c>
      <c r="CB207" s="251">
        <v>1002</v>
      </c>
    </row>
    <row r="208" spans="1:80">
      <c r="A208" s="270"/>
      <c r="B208" s="271" t="s">
        <v>100</v>
      </c>
      <c r="C208" s="272" t="s">
        <v>815</v>
      </c>
      <c r="D208" s="273"/>
      <c r="E208" s="274"/>
      <c r="F208" s="275"/>
      <c r="G208" s="276">
        <f>SUM(G201:G207)</f>
        <v>0</v>
      </c>
      <c r="H208" s="277"/>
      <c r="I208" s="278">
        <f>SUM(I201:I207)</f>
        <v>3.7263999999999999E-3</v>
      </c>
      <c r="J208" s="277"/>
      <c r="K208" s="278">
        <f>SUM(K201:K207)</f>
        <v>-1.8360000000000002E-3</v>
      </c>
      <c r="O208" s="251">
        <v>4</v>
      </c>
      <c r="BA208" s="279">
        <f>SUM(BA201:BA207)</f>
        <v>0</v>
      </c>
      <c r="BB208" s="279">
        <f>SUM(BB201:BB207)</f>
        <v>0</v>
      </c>
      <c r="BC208" s="279">
        <f>SUM(BC201:BC207)</f>
        <v>0</v>
      </c>
      <c r="BD208" s="279">
        <f>SUM(BD201:BD207)</f>
        <v>0</v>
      </c>
      <c r="BE208" s="279">
        <f>SUM(BE201:BE207)</f>
        <v>0</v>
      </c>
    </row>
    <row r="209" spans="1:80">
      <c r="A209" s="241" t="s">
        <v>96</v>
      </c>
      <c r="B209" s="242" t="s">
        <v>1224</v>
      </c>
      <c r="C209" s="243" t="s">
        <v>1225</v>
      </c>
      <c r="D209" s="244"/>
      <c r="E209" s="245"/>
      <c r="F209" s="245"/>
      <c r="G209" s="246"/>
      <c r="H209" s="247"/>
      <c r="I209" s="248"/>
      <c r="J209" s="249"/>
      <c r="K209" s="250"/>
      <c r="O209" s="251">
        <v>1</v>
      </c>
    </row>
    <row r="210" spans="1:80">
      <c r="A210" s="252">
        <v>87</v>
      </c>
      <c r="B210" s="253" t="s">
        <v>1227</v>
      </c>
      <c r="C210" s="254" t="s">
        <v>1228</v>
      </c>
      <c r="D210" s="255" t="s">
        <v>191</v>
      </c>
      <c r="E210" s="256">
        <v>2</v>
      </c>
      <c r="F210" s="256"/>
      <c r="G210" s="257">
        <f>E210*F210</f>
        <v>0</v>
      </c>
      <c r="H210" s="258">
        <v>0</v>
      </c>
      <c r="I210" s="259">
        <f>E210*H210</f>
        <v>0</v>
      </c>
      <c r="J210" s="258">
        <v>-1.8E-3</v>
      </c>
      <c r="K210" s="259">
        <f>E210*J210</f>
        <v>-3.5999999999999999E-3</v>
      </c>
      <c r="O210" s="251">
        <v>2</v>
      </c>
      <c r="AA210" s="226">
        <v>1</v>
      </c>
      <c r="AB210" s="226">
        <v>7</v>
      </c>
      <c r="AC210" s="226">
        <v>7</v>
      </c>
      <c r="AZ210" s="226">
        <v>2</v>
      </c>
      <c r="BA210" s="226">
        <f>IF(AZ210=1,G210,0)</f>
        <v>0</v>
      </c>
      <c r="BB210" s="226">
        <f>IF(AZ210=2,G210,0)</f>
        <v>0</v>
      </c>
      <c r="BC210" s="226">
        <f>IF(AZ210=3,G210,0)</f>
        <v>0</v>
      </c>
      <c r="BD210" s="226">
        <f>IF(AZ210=4,G210,0)</f>
        <v>0</v>
      </c>
      <c r="BE210" s="226">
        <f>IF(AZ210=5,G210,0)</f>
        <v>0</v>
      </c>
      <c r="CA210" s="251">
        <v>1</v>
      </c>
      <c r="CB210" s="251">
        <v>7</v>
      </c>
    </row>
    <row r="211" spans="1:80">
      <c r="A211" s="252">
        <v>88</v>
      </c>
      <c r="B211" s="253" t="s">
        <v>1229</v>
      </c>
      <c r="C211" s="254" t="s">
        <v>1230</v>
      </c>
      <c r="D211" s="255" t="s">
        <v>191</v>
      </c>
      <c r="E211" s="256">
        <v>2</v>
      </c>
      <c r="F211" s="256"/>
      <c r="G211" s="257">
        <f>E211*F211</f>
        <v>0</v>
      </c>
      <c r="H211" s="258">
        <v>0</v>
      </c>
      <c r="I211" s="259">
        <f>E211*H211</f>
        <v>0</v>
      </c>
      <c r="J211" s="258">
        <v>0</v>
      </c>
      <c r="K211" s="259">
        <f>E211*J211</f>
        <v>0</v>
      </c>
      <c r="O211" s="251">
        <v>2</v>
      </c>
      <c r="AA211" s="226">
        <v>1</v>
      </c>
      <c r="AB211" s="226">
        <v>7</v>
      </c>
      <c r="AC211" s="226">
        <v>7</v>
      </c>
      <c r="AZ211" s="226">
        <v>2</v>
      </c>
      <c r="BA211" s="226">
        <f>IF(AZ211=1,G211,0)</f>
        <v>0</v>
      </c>
      <c r="BB211" s="226">
        <f>IF(AZ211=2,G211,0)</f>
        <v>0</v>
      </c>
      <c r="BC211" s="226">
        <f>IF(AZ211=3,G211,0)</f>
        <v>0</v>
      </c>
      <c r="BD211" s="226">
        <f>IF(AZ211=4,G211,0)</f>
        <v>0</v>
      </c>
      <c r="BE211" s="226">
        <f>IF(AZ211=5,G211,0)</f>
        <v>0</v>
      </c>
      <c r="CA211" s="251">
        <v>1</v>
      </c>
      <c r="CB211" s="251">
        <v>7</v>
      </c>
    </row>
    <row r="212" spans="1:80" ht="22.5">
      <c r="A212" s="252">
        <v>89</v>
      </c>
      <c r="B212" s="253" t="s">
        <v>1231</v>
      </c>
      <c r="C212" s="254" t="s">
        <v>1232</v>
      </c>
      <c r="D212" s="255" t="s">
        <v>191</v>
      </c>
      <c r="E212" s="256">
        <v>2</v>
      </c>
      <c r="F212" s="256"/>
      <c r="G212" s="257">
        <f>E212*F212</f>
        <v>0</v>
      </c>
      <c r="H212" s="258">
        <v>1.6E-2</v>
      </c>
      <c r="I212" s="259">
        <f>E212*H212</f>
        <v>3.2000000000000001E-2</v>
      </c>
      <c r="J212" s="258"/>
      <c r="K212" s="259">
        <f>E212*J212</f>
        <v>0</v>
      </c>
      <c r="O212" s="251">
        <v>2</v>
      </c>
      <c r="AA212" s="226">
        <v>3</v>
      </c>
      <c r="AB212" s="226">
        <v>1</v>
      </c>
      <c r="AC212" s="226">
        <v>61160188</v>
      </c>
      <c r="AZ212" s="226">
        <v>2</v>
      </c>
      <c r="BA212" s="226">
        <f>IF(AZ212=1,G212,0)</f>
        <v>0</v>
      </c>
      <c r="BB212" s="226">
        <f>IF(AZ212=2,G212,0)</f>
        <v>0</v>
      </c>
      <c r="BC212" s="226">
        <f>IF(AZ212=3,G212,0)</f>
        <v>0</v>
      </c>
      <c r="BD212" s="226">
        <f>IF(AZ212=4,G212,0)</f>
        <v>0</v>
      </c>
      <c r="BE212" s="226">
        <f>IF(AZ212=5,G212,0)</f>
        <v>0</v>
      </c>
      <c r="CA212" s="251">
        <v>3</v>
      </c>
      <c r="CB212" s="251">
        <v>1</v>
      </c>
    </row>
    <row r="213" spans="1:80">
      <c r="A213" s="252">
        <v>90</v>
      </c>
      <c r="B213" s="253" t="s">
        <v>1233</v>
      </c>
      <c r="C213" s="254" t="s">
        <v>1234</v>
      </c>
      <c r="D213" s="255" t="s">
        <v>191</v>
      </c>
      <c r="E213" s="256">
        <v>1</v>
      </c>
      <c r="F213" s="256"/>
      <c r="G213" s="257">
        <f>E213*F213</f>
        <v>0</v>
      </c>
      <c r="H213" s="258">
        <v>1.65E-3</v>
      </c>
      <c r="I213" s="259">
        <f>E213*H213</f>
        <v>1.65E-3</v>
      </c>
      <c r="J213" s="258">
        <v>0</v>
      </c>
      <c r="K213" s="259">
        <f>E213*J213</f>
        <v>0</v>
      </c>
      <c r="O213" s="251">
        <v>2</v>
      </c>
      <c r="AA213" s="226">
        <v>1</v>
      </c>
      <c r="AB213" s="226">
        <v>7</v>
      </c>
      <c r="AC213" s="226">
        <v>7</v>
      </c>
      <c r="AZ213" s="226">
        <v>2</v>
      </c>
      <c r="BA213" s="226">
        <f>IF(AZ213=1,G213,0)</f>
        <v>0</v>
      </c>
      <c r="BB213" s="226">
        <f>IF(AZ213=2,G213,0)</f>
        <v>0</v>
      </c>
      <c r="BC213" s="226">
        <f>IF(AZ213=3,G213,0)</f>
        <v>0</v>
      </c>
      <c r="BD213" s="226">
        <f>IF(AZ213=4,G213,0)</f>
        <v>0</v>
      </c>
      <c r="BE213" s="226">
        <f>IF(AZ213=5,G213,0)</f>
        <v>0</v>
      </c>
      <c r="CA213" s="251">
        <v>1</v>
      </c>
      <c r="CB213" s="251">
        <v>7</v>
      </c>
    </row>
    <row r="214" spans="1:80">
      <c r="A214" s="252">
        <v>91</v>
      </c>
      <c r="B214" s="253" t="s">
        <v>1235</v>
      </c>
      <c r="C214" s="254" t="s">
        <v>1236</v>
      </c>
      <c r="D214" s="255" t="s">
        <v>312</v>
      </c>
      <c r="E214" s="256">
        <v>14.88</v>
      </c>
      <c r="F214" s="256"/>
      <c r="G214" s="257">
        <f>E214*F214</f>
        <v>0</v>
      </c>
      <c r="H214" s="258">
        <v>3.8000000000000002E-4</v>
      </c>
      <c r="I214" s="259">
        <f>E214*H214</f>
        <v>5.6544000000000004E-3</v>
      </c>
      <c r="J214" s="258">
        <v>0</v>
      </c>
      <c r="K214" s="259">
        <f>E214*J214</f>
        <v>0</v>
      </c>
      <c r="O214" s="251">
        <v>2</v>
      </c>
      <c r="AA214" s="226">
        <v>1</v>
      </c>
      <c r="AB214" s="226">
        <v>7</v>
      </c>
      <c r="AC214" s="226">
        <v>7</v>
      </c>
      <c r="AZ214" s="226">
        <v>2</v>
      </c>
      <c r="BA214" s="226">
        <f>IF(AZ214=1,G214,0)</f>
        <v>0</v>
      </c>
      <c r="BB214" s="226">
        <f>IF(AZ214=2,G214,0)</f>
        <v>0</v>
      </c>
      <c r="BC214" s="226">
        <f>IF(AZ214=3,G214,0)</f>
        <v>0</v>
      </c>
      <c r="BD214" s="226">
        <f>IF(AZ214=4,G214,0)</f>
        <v>0</v>
      </c>
      <c r="BE214" s="226">
        <f>IF(AZ214=5,G214,0)</f>
        <v>0</v>
      </c>
      <c r="CA214" s="251">
        <v>1</v>
      </c>
      <c r="CB214" s="251">
        <v>7</v>
      </c>
    </row>
    <row r="215" spans="1:80">
      <c r="A215" s="260"/>
      <c r="B215" s="264"/>
      <c r="C215" s="322" t="s">
        <v>1727</v>
      </c>
      <c r="D215" s="323"/>
      <c r="E215" s="265">
        <v>14.88</v>
      </c>
      <c r="F215" s="266"/>
      <c r="G215" s="267"/>
      <c r="H215" s="268"/>
      <c r="I215" s="262"/>
      <c r="J215" s="269"/>
      <c r="K215" s="262"/>
      <c r="M215" s="263" t="s">
        <v>1727</v>
      </c>
      <c r="O215" s="251"/>
    </row>
    <row r="216" spans="1:80" ht="22.5">
      <c r="A216" s="252">
        <v>92</v>
      </c>
      <c r="B216" s="253" t="s">
        <v>1238</v>
      </c>
      <c r="C216" s="254" t="s">
        <v>1239</v>
      </c>
      <c r="D216" s="255" t="s">
        <v>312</v>
      </c>
      <c r="E216" s="256">
        <v>7.44</v>
      </c>
      <c r="F216" s="256"/>
      <c r="G216" s="257">
        <f>E216*F216</f>
        <v>0</v>
      </c>
      <c r="H216" s="258">
        <v>0</v>
      </c>
      <c r="I216" s="259">
        <f>E216*H216</f>
        <v>0</v>
      </c>
      <c r="J216" s="258"/>
      <c r="K216" s="259">
        <f>E216*J216</f>
        <v>0</v>
      </c>
      <c r="O216" s="251">
        <v>2</v>
      </c>
      <c r="AA216" s="226">
        <v>3</v>
      </c>
      <c r="AB216" s="226">
        <v>7</v>
      </c>
      <c r="AC216" s="226">
        <v>283552716</v>
      </c>
      <c r="AZ216" s="226">
        <v>2</v>
      </c>
      <c r="BA216" s="226">
        <f>IF(AZ216=1,G216,0)</f>
        <v>0</v>
      </c>
      <c r="BB216" s="226">
        <f>IF(AZ216=2,G216,0)</f>
        <v>0</v>
      </c>
      <c r="BC216" s="226">
        <f>IF(AZ216=3,G216,0)</f>
        <v>0</v>
      </c>
      <c r="BD216" s="226">
        <f>IF(AZ216=4,G216,0)</f>
        <v>0</v>
      </c>
      <c r="BE216" s="226">
        <f>IF(AZ216=5,G216,0)</f>
        <v>0</v>
      </c>
      <c r="CA216" s="251">
        <v>3</v>
      </c>
      <c r="CB216" s="251">
        <v>7</v>
      </c>
    </row>
    <row r="217" spans="1:80">
      <c r="A217" s="260"/>
      <c r="B217" s="261"/>
      <c r="C217" s="319" t="s">
        <v>336</v>
      </c>
      <c r="D217" s="320"/>
      <c r="E217" s="320"/>
      <c r="F217" s="320"/>
      <c r="G217" s="321"/>
      <c r="I217" s="262"/>
      <c r="K217" s="262"/>
      <c r="L217" s="263" t="s">
        <v>336</v>
      </c>
      <c r="O217" s="251">
        <v>3</v>
      </c>
    </row>
    <row r="218" spans="1:80">
      <c r="A218" s="260"/>
      <c r="B218" s="264"/>
      <c r="C218" s="322" t="s">
        <v>1240</v>
      </c>
      <c r="D218" s="323"/>
      <c r="E218" s="265">
        <v>7.44</v>
      </c>
      <c r="F218" s="266"/>
      <c r="G218" s="267"/>
      <c r="H218" s="268"/>
      <c r="I218" s="262"/>
      <c r="J218" s="269"/>
      <c r="K218" s="262"/>
      <c r="M218" s="263" t="s">
        <v>1240</v>
      </c>
      <c r="O218" s="251"/>
    </row>
    <row r="219" spans="1:80" ht="22.5">
      <c r="A219" s="252">
        <v>93</v>
      </c>
      <c r="B219" s="253" t="s">
        <v>1241</v>
      </c>
      <c r="C219" s="254" t="s">
        <v>1242</v>
      </c>
      <c r="D219" s="255" t="s">
        <v>312</v>
      </c>
      <c r="E219" s="256">
        <v>7.44</v>
      </c>
      <c r="F219" s="256"/>
      <c r="G219" s="257">
        <f>E219*F219</f>
        <v>0</v>
      </c>
      <c r="H219" s="258">
        <v>0</v>
      </c>
      <c r="I219" s="259">
        <f>E219*H219</f>
        <v>0</v>
      </c>
      <c r="J219" s="258"/>
      <c r="K219" s="259">
        <f>E219*J219</f>
        <v>0</v>
      </c>
      <c r="O219" s="251">
        <v>2</v>
      </c>
      <c r="AA219" s="226">
        <v>3</v>
      </c>
      <c r="AB219" s="226">
        <v>7</v>
      </c>
      <c r="AC219" s="226">
        <v>28355276</v>
      </c>
      <c r="AZ219" s="226">
        <v>2</v>
      </c>
      <c r="BA219" s="226">
        <f>IF(AZ219=1,G219,0)</f>
        <v>0</v>
      </c>
      <c r="BB219" s="226">
        <f>IF(AZ219=2,G219,0)</f>
        <v>0</v>
      </c>
      <c r="BC219" s="226">
        <f>IF(AZ219=3,G219,0)</f>
        <v>0</v>
      </c>
      <c r="BD219" s="226">
        <f>IF(AZ219=4,G219,0)</f>
        <v>0</v>
      </c>
      <c r="BE219" s="226">
        <f>IF(AZ219=5,G219,0)</f>
        <v>0</v>
      </c>
      <c r="CA219" s="251">
        <v>3</v>
      </c>
      <c r="CB219" s="251">
        <v>7</v>
      </c>
    </row>
    <row r="220" spans="1:80">
      <c r="A220" s="260"/>
      <c r="B220" s="261"/>
      <c r="C220" s="319" t="s">
        <v>336</v>
      </c>
      <c r="D220" s="320"/>
      <c r="E220" s="320"/>
      <c r="F220" s="320"/>
      <c r="G220" s="321"/>
      <c r="I220" s="262"/>
      <c r="K220" s="262"/>
      <c r="L220" s="263" t="s">
        <v>336</v>
      </c>
      <c r="O220" s="251">
        <v>3</v>
      </c>
    </row>
    <row r="221" spans="1:80">
      <c r="A221" s="260"/>
      <c r="B221" s="264"/>
      <c r="C221" s="322" t="s">
        <v>1240</v>
      </c>
      <c r="D221" s="323"/>
      <c r="E221" s="265">
        <v>7.44</v>
      </c>
      <c r="F221" s="266"/>
      <c r="G221" s="267"/>
      <c r="H221" s="268"/>
      <c r="I221" s="262"/>
      <c r="J221" s="269"/>
      <c r="K221" s="262"/>
      <c r="M221" s="263" t="s">
        <v>1240</v>
      </c>
      <c r="O221" s="251"/>
    </row>
    <row r="222" spans="1:80" ht="22.5">
      <c r="A222" s="252">
        <v>94</v>
      </c>
      <c r="B222" s="253" t="s">
        <v>1243</v>
      </c>
      <c r="C222" s="254" t="s">
        <v>1244</v>
      </c>
      <c r="D222" s="255" t="s">
        <v>110</v>
      </c>
      <c r="E222" s="256">
        <v>3.2096</v>
      </c>
      <c r="F222" s="256"/>
      <c r="G222" s="257">
        <f>E222*F222</f>
        <v>0</v>
      </c>
      <c r="H222" s="258">
        <v>1.4E-2</v>
      </c>
      <c r="I222" s="259">
        <f>E222*H222</f>
        <v>4.4934399999999999E-2</v>
      </c>
      <c r="J222" s="258"/>
      <c r="K222" s="259">
        <f>E222*J222</f>
        <v>0</v>
      </c>
      <c r="O222" s="251">
        <v>2</v>
      </c>
      <c r="AA222" s="226">
        <v>3</v>
      </c>
      <c r="AB222" s="226">
        <v>7</v>
      </c>
      <c r="AC222" s="226" t="s">
        <v>1243</v>
      </c>
      <c r="AZ222" s="226">
        <v>2</v>
      </c>
      <c r="BA222" s="226">
        <f>IF(AZ222=1,G222,0)</f>
        <v>0</v>
      </c>
      <c r="BB222" s="226">
        <f>IF(AZ222=2,G222,0)</f>
        <v>0</v>
      </c>
      <c r="BC222" s="226">
        <f>IF(AZ222=3,G222,0)</f>
        <v>0</v>
      </c>
      <c r="BD222" s="226">
        <f>IF(AZ222=4,G222,0)</f>
        <v>0</v>
      </c>
      <c r="BE222" s="226">
        <f>IF(AZ222=5,G222,0)</f>
        <v>0</v>
      </c>
      <c r="CA222" s="251">
        <v>3</v>
      </c>
      <c r="CB222" s="251">
        <v>7</v>
      </c>
    </row>
    <row r="223" spans="1:80">
      <c r="A223" s="260"/>
      <c r="B223" s="261"/>
      <c r="C223" s="319" t="s">
        <v>1245</v>
      </c>
      <c r="D223" s="320"/>
      <c r="E223" s="320"/>
      <c r="F223" s="320"/>
      <c r="G223" s="321"/>
      <c r="I223" s="262"/>
      <c r="K223" s="262"/>
      <c r="L223" s="263" t="s">
        <v>1245</v>
      </c>
      <c r="O223" s="251">
        <v>3</v>
      </c>
    </row>
    <row r="224" spans="1:80">
      <c r="A224" s="260"/>
      <c r="B224" s="264"/>
      <c r="C224" s="322" t="s">
        <v>1246</v>
      </c>
      <c r="D224" s="323"/>
      <c r="E224" s="265">
        <v>3.2096</v>
      </c>
      <c r="F224" s="266"/>
      <c r="G224" s="267"/>
      <c r="H224" s="268"/>
      <c r="I224" s="262"/>
      <c r="J224" s="269"/>
      <c r="K224" s="262"/>
      <c r="M224" s="263" t="s">
        <v>1246</v>
      </c>
      <c r="O224" s="251"/>
    </row>
    <row r="225" spans="1:80">
      <c r="A225" s="252">
        <v>95</v>
      </c>
      <c r="B225" s="253" t="s">
        <v>1728</v>
      </c>
      <c r="C225" s="254" t="s">
        <v>1729</v>
      </c>
      <c r="D225" s="255" t="s">
        <v>12</v>
      </c>
      <c r="E225" s="256">
        <f>SUM(G209:G224)/100</f>
        <v>0</v>
      </c>
      <c r="F225" s="256"/>
      <c r="G225" s="257">
        <f>E225*F225</f>
        <v>0</v>
      </c>
      <c r="H225" s="258">
        <v>0</v>
      </c>
      <c r="I225" s="259">
        <f>E225*H225</f>
        <v>0</v>
      </c>
      <c r="J225" s="258"/>
      <c r="K225" s="259">
        <f>E225*J225</f>
        <v>0</v>
      </c>
      <c r="O225" s="251">
        <v>2</v>
      </c>
      <c r="AA225" s="226">
        <v>7</v>
      </c>
      <c r="AB225" s="226">
        <v>1002</v>
      </c>
      <c r="AC225" s="226">
        <v>5</v>
      </c>
      <c r="AZ225" s="226">
        <v>2</v>
      </c>
      <c r="BA225" s="226">
        <f>IF(AZ225=1,G225,0)</f>
        <v>0</v>
      </c>
      <c r="BB225" s="226">
        <f>IF(AZ225=2,G225,0)</f>
        <v>0</v>
      </c>
      <c r="BC225" s="226">
        <f>IF(AZ225=3,G225,0)</f>
        <v>0</v>
      </c>
      <c r="BD225" s="226">
        <f>IF(AZ225=4,G225,0)</f>
        <v>0</v>
      </c>
      <c r="BE225" s="226">
        <f>IF(AZ225=5,G225,0)</f>
        <v>0</v>
      </c>
      <c r="CA225" s="251">
        <v>7</v>
      </c>
      <c r="CB225" s="251">
        <v>1002</v>
      </c>
    </row>
    <row r="226" spans="1:80">
      <c r="A226" s="270"/>
      <c r="B226" s="271" t="s">
        <v>100</v>
      </c>
      <c r="C226" s="272" t="s">
        <v>1226</v>
      </c>
      <c r="D226" s="273"/>
      <c r="E226" s="274"/>
      <c r="F226" s="275"/>
      <c r="G226" s="276">
        <f>SUM(G209:G225)</f>
        <v>0</v>
      </c>
      <c r="H226" s="277"/>
      <c r="I226" s="278">
        <f>SUM(I209:I225)</f>
        <v>8.4238800000000003E-2</v>
      </c>
      <c r="J226" s="277"/>
      <c r="K226" s="278">
        <f>SUM(K209:K225)</f>
        <v>-3.5999999999999999E-3</v>
      </c>
      <c r="O226" s="251">
        <v>4</v>
      </c>
      <c r="BA226" s="279">
        <f>SUM(BA209:BA225)</f>
        <v>0</v>
      </c>
      <c r="BB226" s="279">
        <f>SUM(BB209:BB225)</f>
        <v>0</v>
      </c>
      <c r="BC226" s="279">
        <f>SUM(BC209:BC225)</f>
        <v>0</v>
      </c>
      <c r="BD226" s="279">
        <f>SUM(BD209:BD225)</f>
        <v>0</v>
      </c>
      <c r="BE226" s="279">
        <f>SUM(BE209:BE225)</f>
        <v>0</v>
      </c>
    </row>
    <row r="227" spans="1:80">
      <c r="A227" s="241" t="s">
        <v>96</v>
      </c>
      <c r="B227" s="242" t="s">
        <v>839</v>
      </c>
      <c r="C227" s="243" t="s">
        <v>840</v>
      </c>
      <c r="D227" s="244"/>
      <c r="E227" s="245"/>
      <c r="F227" s="245"/>
      <c r="G227" s="246"/>
      <c r="H227" s="247"/>
      <c r="I227" s="248"/>
      <c r="J227" s="249"/>
      <c r="K227" s="250"/>
      <c r="O227" s="251">
        <v>1</v>
      </c>
    </row>
    <row r="228" spans="1:80">
      <c r="A228" s="252">
        <v>96</v>
      </c>
      <c r="B228" s="253" t="s">
        <v>1249</v>
      </c>
      <c r="C228" s="254" t="s">
        <v>1250</v>
      </c>
      <c r="D228" s="255" t="s">
        <v>191</v>
      </c>
      <c r="E228" s="256">
        <v>3</v>
      </c>
      <c r="F228" s="256"/>
      <c r="G228" s="257">
        <f>E228*F228</f>
        <v>0</v>
      </c>
      <c r="H228" s="258">
        <v>2.0000000000000002E-5</v>
      </c>
      <c r="I228" s="259">
        <f>E228*H228</f>
        <v>6.0000000000000008E-5</v>
      </c>
      <c r="J228" s="258">
        <v>0</v>
      </c>
      <c r="K228" s="259">
        <f>E228*J228</f>
        <v>0</v>
      </c>
      <c r="O228" s="251">
        <v>2</v>
      </c>
      <c r="AA228" s="226">
        <v>1</v>
      </c>
      <c r="AB228" s="226">
        <v>7</v>
      </c>
      <c r="AC228" s="226">
        <v>7</v>
      </c>
      <c r="AZ228" s="226">
        <v>2</v>
      </c>
      <c r="BA228" s="226">
        <f>IF(AZ228=1,G228,0)</f>
        <v>0</v>
      </c>
      <c r="BB228" s="226">
        <f>IF(AZ228=2,G228,0)</f>
        <v>0</v>
      </c>
      <c r="BC228" s="226">
        <f>IF(AZ228=3,G228,0)</f>
        <v>0</v>
      </c>
      <c r="BD228" s="226">
        <f>IF(AZ228=4,G228,0)</f>
        <v>0</v>
      </c>
      <c r="BE228" s="226">
        <f>IF(AZ228=5,G228,0)</f>
        <v>0</v>
      </c>
      <c r="CA228" s="251">
        <v>1</v>
      </c>
      <c r="CB228" s="251">
        <v>7</v>
      </c>
    </row>
    <row r="229" spans="1:80">
      <c r="A229" s="252">
        <v>97</v>
      </c>
      <c r="B229" s="253" t="s">
        <v>1251</v>
      </c>
      <c r="C229" s="254" t="s">
        <v>1252</v>
      </c>
      <c r="D229" s="255" t="s">
        <v>191</v>
      </c>
      <c r="E229" s="256">
        <v>3</v>
      </c>
      <c r="F229" s="256"/>
      <c r="G229" s="257">
        <f>E229*F229</f>
        <v>0</v>
      </c>
      <c r="H229" s="258">
        <v>1.8E-3</v>
      </c>
      <c r="I229" s="259">
        <f>E229*H229</f>
        <v>5.4000000000000003E-3</v>
      </c>
      <c r="J229" s="258"/>
      <c r="K229" s="259">
        <f>E229*J229</f>
        <v>0</v>
      </c>
      <c r="O229" s="251">
        <v>2</v>
      </c>
      <c r="AA229" s="226">
        <v>3</v>
      </c>
      <c r="AB229" s="226">
        <v>7</v>
      </c>
      <c r="AC229" s="226">
        <v>55440400</v>
      </c>
      <c r="AZ229" s="226">
        <v>2</v>
      </c>
      <c r="BA229" s="226">
        <f>IF(AZ229=1,G229,0)</f>
        <v>0</v>
      </c>
      <c r="BB229" s="226">
        <f>IF(AZ229=2,G229,0)</f>
        <v>0</v>
      </c>
      <c r="BC229" s="226">
        <f>IF(AZ229=3,G229,0)</f>
        <v>0</v>
      </c>
      <c r="BD229" s="226">
        <f>IF(AZ229=4,G229,0)</f>
        <v>0</v>
      </c>
      <c r="BE229" s="226">
        <f>IF(AZ229=5,G229,0)</f>
        <v>0</v>
      </c>
      <c r="CA229" s="251">
        <v>3</v>
      </c>
      <c r="CB229" s="251">
        <v>7</v>
      </c>
    </row>
    <row r="230" spans="1:80">
      <c r="A230" s="252">
        <v>98</v>
      </c>
      <c r="B230" s="253" t="s">
        <v>1730</v>
      </c>
      <c r="C230" s="254" t="s">
        <v>1731</v>
      </c>
      <c r="D230" s="255" t="s">
        <v>12</v>
      </c>
      <c r="E230" s="256">
        <f>SUM(G227:G229)/100</f>
        <v>0</v>
      </c>
      <c r="F230" s="256"/>
      <c r="G230" s="257">
        <f>E230*F230</f>
        <v>0</v>
      </c>
      <c r="H230" s="258">
        <v>0</v>
      </c>
      <c r="I230" s="259">
        <f>E230*H230</f>
        <v>0</v>
      </c>
      <c r="J230" s="258"/>
      <c r="K230" s="259">
        <f>E230*J230</f>
        <v>0</v>
      </c>
      <c r="O230" s="251">
        <v>2</v>
      </c>
      <c r="AA230" s="226">
        <v>7</v>
      </c>
      <c r="AB230" s="226">
        <v>1002</v>
      </c>
      <c r="AC230" s="226">
        <v>5</v>
      </c>
      <c r="AZ230" s="226">
        <v>2</v>
      </c>
      <c r="BA230" s="226">
        <f>IF(AZ230=1,G230,0)</f>
        <v>0</v>
      </c>
      <c r="BB230" s="226">
        <f>IF(AZ230=2,G230,0)</f>
        <v>0</v>
      </c>
      <c r="BC230" s="226">
        <f>IF(AZ230=3,G230,0)</f>
        <v>0</v>
      </c>
      <c r="BD230" s="226">
        <f>IF(AZ230=4,G230,0)</f>
        <v>0</v>
      </c>
      <c r="BE230" s="226">
        <f>IF(AZ230=5,G230,0)</f>
        <v>0</v>
      </c>
      <c r="CA230" s="251">
        <v>7</v>
      </c>
      <c r="CB230" s="251">
        <v>1002</v>
      </c>
    </row>
    <row r="231" spans="1:80">
      <c r="A231" s="270"/>
      <c r="B231" s="271" t="s">
        <v>100</v>
      </c>
      <c r="C231" s="272" t="s">
        <v>841</v>
      </c>
      <c r="D231" s="273"/>
      <c r="E231" s="274"/>
      <c r="F231" s="275"/>
      <c r="G231" s="276">
        <f>SUM(G227:G230)</f>
        <v>0</v>
      </c>
      <c r="H231" s="277"/>
      <c r="I231" s="278">
        <f>SUM(I227:I230)</f>
        <v>5.4600000000000004E-3</v>
      </c>
      <c r="J231" s="277"/>
      <c r="K231" s="278">
        <f>SUM(K227:K230)</f>
        <v>0</v>
      </c>
      <c r="O231" s="251">
        <v>4</v>
      </c>
      <c r="BA231" s="279">
        <f>SUM(BA227:BA230)</f>
        <v>0</v>
      </c>
      <c r="BB231" s="279">
        <f>SUM(BB227:BB230)</f>
        <v>0</v>
      </c>
      <c r="BC231" s="279">
        <f>SUM(BC227:BC230)</f>
        <v>0</v>
      </c>
      <c r="BD231" s="279">
        <f>SUM(BD227:BD230)</f>
        <v>0</v>
      </c>
      <c r="BE231" s="279">
        <f>SUM(BE227:BE230)</f>
        <v>0</v>
      </c>
    </row>
    <row r="232" spans="1:80">
      <c r="A232" s="241" t="s">
        <v>96</v>
      </c>
      <c r="B232" s="242" t="s">
        <v>855</v>
      </c>
      <c r="C232" s="243" t="s">
        <v>856</v>
      </c>
      <c r="D232" s="244"/>
      <c r="E232" s="245"/>
      <c r="F232" s="245"/>
      <c r="G232" s="246"/>
      <c r="H232" s="247"/>
      <c r="I232" s="248"/>
      <c r="J232" s="249"/>
      <c r="K232" s="250"/>
      <c r="O232" s="251">
        <v>1</v>
      </c>
    </row>
    <row r="233" spans="1:80" ht="22.5">
      <c r="A233" s="252">
        <v>99</v>
      </c>
      <c r="B233" s="253" t="s">
        <v>1255</v>
      </c>
      <c r="C233" s="254" t="s">
        <v>1256</v>
      </c>
      <c r="D233" s="255" t="s">
        <v>110</v>
      </c>
      <c r="E233" s="256">
        <v>5.0039999999999996</v>
      </c>
      <c r="F233" s="256"/>
      <c r="G233" s="257">
        <f>E233*F233</f>
        <v>0</v>
      </c>
      <c r="H233" s="258">
        <v>4.2500000000000003E-3</v>
      </c>
      <c r="I233" s="259">
        <f>E233*H233</f>
        <v>2.1267000000000001E-2</v>
      </c>
      <c r="J233" s="258">
        <v>0</v>
      </c>
      <c r="K233" s="259">
        <f>E233*J233</f>
        <v>0</v>
      </c>
      <c r="O233" s="251">
        <v>2</v>
      </c>
      <c r="AA233" s="226">
        <v>1</v>
      </c>
      <c r="AB233" s="226">
        <v>0</v>
      </c>
      <c r="AC233" s="226">
        <v>0</v>
      </c>
      <c r="AZ233" s="226">
        <v>2</v>
      </c>
      <c r="BA233" s="226">
        <f>IF(AZ233=1,G233,0)</f>
        <v>0</v>
      </c>
      <c r="BB233" s="226">
        <f>IF(AZ233=2,G233,0)</f>
        <v>0</v>
      </c>
      <c r="BC233" s="226">
        <f>IF(AZ233=3,G233,0)</f>
        <v>0</v>
      </c>
      <c r="BD233" s="226">
        <f>IF(AZ233=4,G233,0)</f>
        <v>0</v>
      </c>
      <c r="BE233" s="226">
        <f>IF(AZ233=5,G233,0)</f>
        <v>0</v>
      </c>
      <c r="CA233" s="251">
        <v>1</v>
      </c>
      <c r="CB233" s="251">
        <v>0</v>
      </c>
    </row>
    <row r="234" spans="1:80">
      <c r="A234" s="260"/>
      <c r="B234" s="261"/>
      <c r="C234" s="319" t="s">
        <v>860</v>
      </c>
      <c r="D234" s="320"/>
      <c r="E234" s="320"/>
      <c r="F234" s="320"/>
      <c r="G234" s="321"/>
      <c r="I234" s="262"/>
      <c r="K234" s="262"/>
      <c r="L234" s="263" t="s">
        <v>860</v>
      </c>
      <c r="O234" s="251">
        <v>3</v>
      </c>
    </row>
    <row r="235" spans="1:80">
      <c r="A235" s="260"/>
      <c r="B235" s="261"/>
      <c r="C235" s="319" t="s">
        <v>861</v>
      </c>
      <c r="D235" s="320"/>
      <c r="E235" s="320"/>
      <c r="F235" s="320"/>
      <c r="G235" s="321"/>
      <c r="I235" s="262"/>
      <c r="K235" s="262"/>
      <c r="L235" s="263" t="s">
        <v>861</v>
      </c>
      <c r="O235" s="251">
        <v>3</v>
      </c>
    </row>
    <row r="236" spans="1:80">
      <c r="A236" s="260"/>
      <c r="B236" s="261"/>
      <c r="C236" s="319" t="s">
        <v>862</v>
      </c>
      <c r="D236" s="320"/>
      <c r="E236" s="320"/>
      <c r="F236" s="320"/>
      <c r="G236" s="321"/>
      <c r="I236" s="262"/>
      <c r="K236" s="262"/>
      <c r="L236" s="263" t="s">
        <v>862</v>
      </c>
      <c r="O236" s="251">
        <v>3</v>
      </c>
    </row>
    <row r="237" spans="1:80">
      <c r="A237" s="260"/>
      <c r="B237" s="261"/>
      <c r="C237" s="319" t="s">
        <v>863</v>
      </c>
      <c r="D237" s="320"/>
      <c r="E237" s="320"/>
      <c r="F237" s="320"/>
      <c r="G237" s="321"/>
      <c r="I237" s="262"/>
      <c r="K237" s="262"/>
      <c r="L237" s="263" t="s">
        <v>863</v>
      </c>
      <c r="O237" s="251">
        <v>3</v>
      </c>
    </row>
    <row r="238" spans="1:80">
      <c r="A238" s="260"/>
      <c r="B238" s="261"/>
      <c r="C238" s="319" t="s">
        <v>864</v>
      </c>
      <c r="D238" s="320"/>
      <c r="E238" s="320"/>
      <c r="F238" s="320"/>
      <c r="G238" s="321"/>
      <c r="I238" s="262"/>
      <c r="K238" s="262"/>
      <c r="L238" s="263" t="s">
        <v>864</v>
      </c>
      <c r="O238" s="251">
        <v>3</v>
      </c>
    </row>
    <row r="239" spans="1:80">
      <c r="A239" s="260"/>
      <c r="B239" s="261"/>
      <c r="C239" s="319" t="s">
        <v>865</v>
      </c>
      <c r="D239" s="320"/>
      <c r="E239" s="320"/>
      <c r="F239" s="320"/>
      <c r="G239" s="321"/>
      <c r="I239" s="262"/>
      <c r="K239" s="262"/>
      <c r="L239" s="263" t="s">
        <v>865</v>
      </c>
      <c r="O239" s="251">
        <v>3</v>
      </c>
    </row>
    <row r="240" spans="1:80">
      <c r="A240" s="260"/>
      <c r="B240" s="264"/>
      <c r="C240" s="322" t="s">
        <v>1732</v>
      </c>
      <c r="D240" s="323"/>
      <c r="E240" s="265">
        <v>4.9139999999999997</v>
      </c>
      <c r="F240" s="266"/>
      <c r="G240" s="267"/>
      <c r="H240" s="268"/>
      <c r="I240" s="262"/>
      <c r="J240" s="269"/>
      <c r="K240" s="262"/>
      <c r="M240" s="263" t="s">
        <v>1732</v>
      </c>
      <c r="O240" s="251"/>
    </row>
    <row r="241" spans="1:80">
      <c r="A241" s="260"/>
      <c r="B241" s="264"/>
      <c r="C241" s="322" t="s">
        <v>1258</v>
      </c>
      <c r="D241" s="323"/>
      <c r="E241" s="265">
        <v>0.09</v>
      </c>
      <c r="F241" s="266"/>
      <c r="G241" s="267"/>
      <c r="H241" s="268"/>
      <c r="I241" s="262"/>
      <c r="J241" s="269"/>
      <c r="K241" s="262"/>
      <c r="M241" s="263" t="s">
        <v>1258</v>
      </c>
      <c r="O241" s="251"/>
    </row>
    <row r="242" spans="1:80" ht="22.5">
      <c r="A242" s="252">
        <v>100</v>
      </c>
      <c r="B242" s="253" t="s">
        <v>1259</v>
      </c>
      <c r="C242" s="254" t="s">
        <v>1260</v>
      </c>
      <c r="D242" s="255" t="s">
        <v>110</v>
      </c>
      <c r="E242" s="256">
        <v>5.0039999999999996</v>
      </c>
      <c r="F242" s="256"/>
      <c r="G242" s="257">
        <f>E242*F242</f>
        <v>0</v>
      </c>
      <c r="H242" s="258">
        <v>1.4200000000000001E-2</v>
      </c>
      <c r="I242" s="259">
        <f>E242*H242</f>
        <v>7.1056800000000003E-2</v>
      </c>
      <c r="J242" s="258"/>
      <c r="K242" s="259">
        <f>E242*J242</f>
        <v>0</v>
      </c>
      <c r="O242" s="251">
        <v>2</v>
      </c>
      <c r="AA242" s="226">
        <v>3</v>
      </c>
      <c r="AB242" s="226">
        <v>7</v>
      </c>
      <c r="AC242" s="226">
        <v>597623122</v>
      </c>
      <c r="AZ242" s="226">
        <v>2</v>
      </c>
      <c r="BA242" s="226">
        <f>IF(AZ242=1,G242,0)</f>
        <v>0</v>
      </c>
      <c r="BB242" s="226">
        <f>IF(AZ242=2,G242,0)</f>
        <v>0</v>
      </c>
      <c r="BC242" s="226">
        <f>IF(AZ242=3,G242,0)</f>
        <v>0</v>
      </c>
      <c r="BD242" s="226">
        <f>IF(AZ242=4,G242,0)</f>
        <v>0</v>
      </c>
      <c r="BE242" s="226">
        <f>IF(AZ242=5,G242,0)</f>
        <v>0</v>
      </c>
      <c r="CA242" s="251">
        <v>3</v>
      </c>
      <c r="CB242" s="251">
        <v>7</v>
      </c>
    </row>
    <row r="243" spans="1:80">
      <c r="A243" s="260"/>
      <c r="B243" s="261"/>
      <c r="C243" s="319" t="s">
        <v>336</v>
      </c>
      <c r="D243" s="320"/>
      <c r="E243" s="320"/>
      <c r="F243" s="320"/>
      <c r="G243" s="321"/>
      <c r="I243" s="262"/>
      <c r="K243" s="262"/>
      <c r="L243" s="263" t="s">
        <v>336</v>
      </c>
      <c r="O243" s="251">
        <v>3</v>
      </c>
    </row>
    <row r="244" spans="1:80">
      <c r="A244" s="260"/>
      <c r="B244" s="264"/>
      <c r="C244" s="322" t="s">
        <v>1732</v>
      </c>
      <c r="D244" s="323"/>
      <c r="E244" s="265">
        <v>4.9139999999999997</v>
      </c>
      <c r="F244" s="266"/>
      <c r="G244" s="267"/>
      <c r="H244" s="268"/>
      <c r="I244" s="262"/>
      <c r="J244" s="269"/>
      <c r="K244" s="262"/>
      <c r="M244" s="263" t="s">
        <v>1732</v>
      </c>
      <c r="O244" s="251"/>
    </row>
    <row r="245" spans="1:80">
      <c r="A245" s="260"/>
      <c r="B245" s="264"/>
      <c r="C245" s="322" t="s">
        <v>1258</v>
      </c>
      <c r="D245" s="323"/>
      <c r="E245" s="265">
        <v>0.09</v>
      </c>
      <c r="F245" s="266"/>
      <c r="G245" s="267"/>
      <c r="H245" s="268"/>
      <c r="I245" s="262"/>
      <c r="J245" s="269"/>
      <c r="K245" s="262"/>
      <c r="M245" s="263" t="s">
        <v>1258</v>
      </c>
      <c r="O245" s="251"/>
    </row>
    <row r="246" spans="1:80">
      <c r="A246" s="252">
        <v>101</v>
      </c>
      <c r="B246" s="253" t="s">
        <v>877</v>
      </c>
      <c r="C246" s="254" t="s">
        <v>878</v>
      </c>
      <c r="D246" s="255" t="s">
        <v>110</v>
      </c>
      <c r="E246" s="256">
        <v>5.0039999999999996</v>
      </c>
      <c r="F246" s="256"/>
      <c r="G246" s="257">
        <f>E246*F246</f>
        <v>0</v>
      </c>
      <c r="H246" s="258">
        <v>0</v>
      </c>
      <c r="I246" s="259">
        <f>E246*H246</f>
        <v>0</v>
      </c>
      <c r="J246" s="258">
        <v>0</v>
      </c>
      <c r="K246" s="259">
        <f>E246*J246</f>
        <v>0</v>
      </c>
      <c r="O246" s="251">
        <v>2</v>
      </c>
      <c r="AA246" s="226">
        <v>1</v>
      </c>
      <c r="AB246" s="226">
        <v>0</v>
      </c>
      <c r="AC246" s="226">
        <v>0</v>
      </c>
      <c r="AZ246" s="226">
        <v>2</v>
      </c>
      <c r="BA246" s="226">
        <f>IF(AZ246=1,G246,0)</f>
        <v>0</v>
      </c>
      <c r="BB246" s="226">
        <f>IF(AZ246=2,G246,0)</f>
        <v>0</v>
      </c>
      <c r="BC246" s="226">
        <f>IF(AZ246=3,G246,0)</f>
        <v>0</v>
      </c>
      <c r="BD246" s="226">
        <f>IF(AZ246=4,G246,0)</f>
        <v>0</v>
      </c>
      <c r="BE246" s="226">
        <f>IF(AZ246=5,G246,0)</f>
        <v>0</v>
      </c>
      <c r="CA246" s="251">
        <v>1</v>
      </c>
      <c r="CB246" s="251">
        <v>0</v>
      </c>
    </row>
    <row r="247" spans="1:80">
      <c r="A247" s="260"/>
      <c r="B247" s="261"/>
      <c r="C247" s="319" t="s">
        <v>879</v>
      </c>
      <c r="D247" s="320"/>
      <c r="E247" s="320"/>
      <c r="F247" s="320"/>
      <c r="G247" s="321"/>
      <c r="I247" s="262"/>
      <c r="K247" s="262"/>
      <c r="L247" s="263" t="s">
        <v>879</v>
      </c>
      <c r="O247" s="251">
        <v>3</v>
      </c>
    </row>
    <row r="248" spans="1:80">
      <c r="A248" s="260"/>
      <c r="B248" s="261"/>
      <c r="C248" s="319" t="s">
        <v>880</v>
      </c>
      <c r="D248" s="320"/>
      <c r="E248" s="320"/>
      <c r="F248" s="320"/>
      <c r="G248" s="321"/>
      <c r="I248" s="262"/>
      <c r="K248" s="262"/>
      <c r="L248" s="263" t="s">
        <v>880</v>
      </c>
      <c r="O248" s="251">
        <v>3</v>
      </c>
    </row>
    <row r="249" spans="1:80">
      <c r="A249" s="260"/>
      <c r="B249" s="264"/>
      <c r="C249" s="322" t="s">
        <v>1732</v>
      </c>
      <c r="D249" s="323"/>
      <c r="E249" s="265">
        <v>4.9139999999999997</v>
      </c>
      <c r="F249" s="266"/>
      <c r="G249" s="267"/>
      <c r="H249" s="268"/>
      <c r="I249" s="262"/>
      <c r="J249" s="269"/>
      <c r="K249" s="262"/>
      <c r="M249" s="263" t="s">
        <v>1732</v>
      </c>
      <c r="O249" s="251"/>
    </row>
    <row r="250" spans="1:80">
      <c r="A250" s="260"/>
      <c r="B250" s="264"/>
      <c r="C250" s="322" t="s">
        <v>1258</v>
      </c>
      <c r="D250" s="323"/>
      <c r="E250" s="265">
        <v>0.09</v>
      </c>
      <c r="F250" s="266"/>
      <c r="G250" s="267"/>
      <c r="H250" s="268"/>
      <c r="I250" s="262"/>
      <c r="J250" s="269"/>
      <c r="K250" s="262"/>
      <c r="M250" s="263" t="s">
        <v>1258</v>
      </c>
      <c r="O250" s="251"/>
    </row>
    <row r="251" spans="1:80">
      <c r="A251" s="252">
        <v>102</v>
      </c>
      <c r="B251" s="253" t="s">
        <v>881</v>
      </c>
      <c r="C251" s="254" t="s">
        <v>882</v>
      </c>
      <c r="D251" s="255" t="s">
        <v>646</v>
      </c>
      <c r="E251" s="256">
        <v>1.2509999999999999</v>
      </c>
      <c r="F251" s="256"/>
      <c r="G251" s="257">
        <f>E251*F251</f>
        <v>0</v>
      </c>
      <c r="H251" s="258">
        <v>1E-3</v>
      </c>
      <c r="I251" s="259">
        <f>E251*H251</f>
        <v>1.2509999999999999E-3</v>
      </c>
      <c r="J251" s="258"/>
      <c r="K251" s="259">
        <f>E251*J251</f>
        <v>0</v>
      </c>
      <c r="O251" s="251">
        <v>2</v>
      </c>
      <c r="AA251" s="226">
        <v>3</v>
      </c>
      <c r="AB251" s="226">
        <v>7</v>
      </c>
      <c r="AC251" s="226">
        <v>24592160</v>
      </c>
      <c r="AZ251" s="226">
        <v>2</v>
      </c>
      <c r="BA251" s="226">
        <f>IF(AZ251=1,G251,0)</f>
        <v>0</v>
      </c>
      <c r="BB251" s="226">
        <f>IF(AZ251=2,G251,0)</f>
        <v>0</v>
      </c>
      <c r="BC251" s="226">
        <f>IF(AZ251=3,G251,0)</f>
        <v>0</v>
      </c>
      <c r="BD251" s="226">
        <f>IF(AZ251=4,G251,0)</f>
        <v>0</v>
      </c>
      <c r="BE251" s="226">
        <f>IF(AZ251=5,G251,0)</f>
        <v>0</v>
      </c>
      <c r="CA251" s="251">
        <v>3</v>
      </c>
      <c r="CB251" s="251">
        <v>7</v>
      </c>
    </row>
    <row r="252" spans="1:80" ht="33.75">
      <c r="A252" s="260"/>
      <c r="B252" s="261"/>
      <c r="C252" s="319" t="s">
        <v>1261</v>
      </c>
      <c r="D252" s="320"/>
      <c r="E252" s="320"/>
      <c r="F252" s="320"/>
      <c r="G252" s="321"/>
      <c r="I252" s="262"/>
      <c r="K252" s="262"/>
      <c r="L252" s="263" t="s">
        <v>1261</v>
      </c>
      <c r="O252" s="251">
        <v>3</v>
      </c>
    </row>
    <row r="253" spans="1:80">
      <c r="A253" s="260"/>
      <c r="B253" s="261"/>
      <c r="C253" s="319"/>
      <c r="D253" s="320"/>
      <c r="E253" s="320"/>
      <c r="F253" s="320"/>
      <c r="G253" s="321"/>
      <c r="I253" s="262"/>
      <c r="K253" s="262"/>
      <c r="L253" s="263"/>
      <c r="O253" s="251">
        <v>3</v>
      </c>
    </row>
    <row r="254" spans="1:80">
      <c r="A254" s="260"/>
      <c r="B254" s="261"/>
      <c r="C254" s="319" t="s">
        <v>884</v>
      </c>
      <c r="D254" s="320"/>
      <c r="E254" s="320"/>
      <c r="F254" s="320"/>
      <c r="G254" s="321"/>
      <c r="I254" s="262"/>
      <c r="K254" s="262"/>
      <c r="L254" s="263" t="s">
        <v>884</v>
      </c>
      <c r="O254" s="251">
        <v>3</v>
      </c>
    </row>
    <row r="255" spans="1:80">
      <c r="A255" s="260"/>
      <c r="B255" s="261"/>
      <c r="C255" s="319" t="s">
        <v>885</v>
      </c>
      <c r="D255" s="320"/>
      <c r="E255" s="320"/>
      <c r="F255" s="320"/>
      <c r="G255" s="321"/>
      <c r="I255" s="262"/>
      <c r="K255" s="262"/>
      <c r="L255" s="263" t="s">
        <v>885</v>
      </c>
      <c r="O255" s="251">
        <v>3</v>
      </c>
    </row>
    <row r="256" spans="1:80">
      <c r="A256" s="260"/>
      <c r="B256" s="261"/>
      <c r="C256" s="319"/>
      <c r="D256" s="320"/>
      <c r="E256" s="320"/>
      <c r="F256" s="320"/>
      <c r="G256" s="321"/>
      <c r="I256" s="262"/>
      <c r="K256" s="262"/>
      <c r="L256" s="263"/>
      <c r="O256" s="251">
        <v>3</v>
      </c>
    </row>
    <row r="257" spans="1:80">
      <c r="A257" s="260"/>
      <c r="B257" s="261"/>
      <c r="C257" s="319" t="s">
        <v>886</v>
      </c>
      <c r="D257" s="320"/>
      <c r="E257" s="320"/>
      <c r="F257" s="320"/>
      <c r="G257" s="321"/>
      <c r="I257" s="262"/>
      <c r="K257" s="262"/>
      <c r="L257" s="263" t="s">
        <v>886</v>
      </c>
      <c r="O257" s="251">
        <v>3</v>
      </c>
    </row>
    <row r="258" spans="1:80">
      <c r="A258" s="260"/>
      <c r="B258" s="264"/>
      <c r="C258" s="322" t="s">
        <v>1733</v>
      </c>
      <c r="D258" s="323"/>
      <c r="E258" s="265">
        <v>1.2509999999999999</v>
      </c>
      <c r="F258" s="266"/>
      <c r="G258" s="267"/>
      <c r="H258" s="268"/>
      <c r="I258" s="262"/>
      <c r="J258" s="269"/>
      <c r="K258" s="262"/>
      <c r="M258" s="263" t="s">
        <v>1733</v>
      </c>
      <c r="O258" s="251"/>
    </row>
    <row r="259" spans="1:80">
      <c r="A259" s="252">
        <v>103</v>
      </c>
      <c r="B259" s="253" t="s">
        <v>1263</v>
      </c>
      <c r="C259" s="254" t="s">
        <v>1264</v>
      </c>
      <c r="D259" s="255" t="s">
        <v>110</v>
      </c>
      <c r="E259" s="256">
        <v>5.0039999999999996</v>
      </c>
      <c r="F259" s="256"/>
      <c r="G259" s="257">
        <f>E259*F259</f>
        <v>0</v>
      </c>
      <c r="H259" s="258">
        <v>0</v>
      </c>
      <c r="I259" s="259">
        <f>E259*H259</f>
        <v>0</v>
      </c>
      <c r="J259" s="258">
        <v>0</v>
      </c>
      <c r="K259" s="259">
        <f>E259*J259</f>
        <v>0</v>
      </c>
      <c r="O259" s="251">
        <v>2</v>
      </c>
      <c r="AA259" s="226">
        <v>1</v>
      </c>
      <c r="AB259" s="226">
        <v>0</v>
      </c>
      <c r="AC259" s="226">
        <v>0</v>
      </c>
      <c r="AZ259" s="226">
        <v>2</v>
      </c>
      <c r="BA259" s="226">
        <f>IF(AZ259=1,G259,0)</f>
        <v>0</v>
      </c>
      <c r="BB259" s="226">
        <f>IF(AZ259=2,G259,0)</f>
        <v>0</v>
      </c>
      <c r="BC259" s="226">
        <f>IF(AZ259=3,G259,0)</f>
        <v>0</v>
      </c>
      <c r="BD259" s="226">
        <f>IF(AZ259=4,G259,0)</f>
        <v>0</v>
      </c>
      <c r="BE259" s="226">
        <f>IF(AZ259=5,G259,0)</f>
        <v>0</v>
      </c>
      <c r="CA259" s="251">
        <v>1</v>
      </c>
      <c r="CB259" s="251">
        <v>0</v>
      </c>
    </row>
    <row r="260" spans="1:80">
      <c r="A260" s="260"/>
      <c r="B260" s="261"/>
      <c r="C260" s="319" t="s">
        <v>1265</v>
      </c>
      <c r="D260" s="320"/>
      <c r="E260" s="320"/>
      <c r="F260" s="320"/>
      <c r="G260" s="321"/>
      <c r="I260" s="262"/>
      <c r="K260" s="262"/>
      <c r="L260" s="263" t="s">
        <v>1265</v>
      </c>
      <c r="O260" s="251">
        <v>3</v>
      </c>
    </row>
    <row r="261" spans="1:80">
      <c r="A261" s="260"/>
      <c r="B261" s="261"/>
      <c r="C261" s="319" t="s">
        <v>860</v>
      </c>
      <c r="D261" s="320"/>
      <c r="E261" s="320"/>
      <c r="F261" s="320"/>
      <c r="G261" s="321"/>
      <c r="I261" s="262"/>
      <c r="K261" s="262"/>
      <c r="L261" s="263" t="s">
        <v>860</v>
      </c>
      <c r="O261" s="251">
        <v>3</v>
      </c>
    </row>
    <row r="262" spans="1:80">
      <c r="A262" s="260"/>
      <c r="B262" s="261"/>
      <c r="C262" s="319" t="s">
        <v>1266</v>
      </c>
      <c r="D262" s="320"/>
      <c r="E262" s="320"/>
      <c r="F262" s="320"/>
      <c r="G262" s="321"/>
      <c r="I262" s="262"/>
      <c r="K262" s="262"/>
      <c r="L262" s="263" t="s">
        <v>1266</v>
      </c>
      <c r="O262" s="251">
        <v>3</v>
      </c>
    </row>
    <row r="263" spans="1:80">
      <c r="A263" s="260"/>
      <c r="B263" s="261"/>
      <c r="C263" s="319" t="s">
        <v>1267</v>
      </c>
      <c r="D263" s="320"/>
      <c r="E263" s="320"/>
      <c r="F263" s="320"/>
      <c r="G263" s="321"/>
      <c r="I263" s="262"/>
      <c r="K263" s="262"/>
      <c r="L263" s="263" t="s">
        <v>1267</v>
      </c>
      <c r="O263" s="251">
        <v>3</v>
      </c>
    </row>
    <row r="264" spans="1:80">
      <c r="A264" s="260"/>
      <c r="B264" s="261"/>
      <c r="C264" s="319" t="s">
        <v>1268</v>
      </c>
      <c r="D264" s="320"/>
      <c r="E264" s="320"/>
      <c r="F264" s="320"/>
      <c r="G264" s="321"/>
      <c r="I264" s="262"/>
      <c r="K264" s="262"/>
      <c r="L264" s="263" t="s">
        <v>1268</v>
      </c>
      <c r="O264" s="251">
        <v>3</v>
      </c>
    </row>
    <row r="265" spans="1:80">
      <c r="A265" s="260"/>
      <c r="B265" s="261"/>
      <c r="C265" s="319" t="s">
        <v>880</v>
      </c>
      <c r="D265" s="320"/>
      <c r="E265" s="320"/>
      <c r="F265" s="320"/>
      <c r="G265" s="321"/>
      <c r="I265" s="262"/>
      <c r="K265" s="262"/>
      <c r="L265" s="263" t="s">
        <v>880</v>
      </c>
      <c r="O265" s="251">
        <v>3</v>
      </c>
    </row>
    <row r="266" spans="1:80">
      <c r="A266" s="260"/>
      <c r="B266" s="264"/>
      <c r="C266" s="322" t="s">
        <v>1732</v>
      </c>
      <c r="D266" s="323"/>
      <c r="E266" s="265">
        <v>4.9139999999999997</v>
      </c>
      <c r="F266" s="266"/>
      <c r="G266" s="267"/>
      <c r="H266" s="268"/>
      <c r="I266" s="262"/>
      <c r="J266" s="269"/>
      <c r="K266" s="262"/>
      <c r="M266" s="263" t="s">
        <v>1732</v>
      </c>
      <c r="O266" s="251"/>
    </row>
    <row r="267" spans="1:80">
      <c r="A267" s="260"/>
      <c r="B267" s="264"/>
      <c r="C267" s="322" t="s">
        <v>1258</v>
      </c>
      <c r="D267" s="323"/>
      <c r="E267" s="265">
        <v>0.09</v>
      </c>
      <c r="F267" s="266"/>
      <c r="G267" s="267"/>
      <c r="H267" s="268"/>
      <c r="I267" s="262"/>
      <c r="J267" s="269"/>
      <c r="K267" s="262"/>
      <c r="M267" s="263" t="s">
        <v>1258</v>
      </c>
      <c r="O267" s="251"/>
    </row>
    <row r="268" spans="1:80">
      <c r="A268" s="252">
        <v>104</v>
      </c>
      <c r="B268" s="253" t="s">
        <v>1269</v>
      </c>
      <c r="C268" s="254" t="s">
        <v>1270</v>
      </c>
      <c r="D268" s="255" t="s">
        <v>646</v>
      </c>
      <c r="E268" s="256">
        <v>42.533999999999999</v>
      </c>
      <c r="F268" s="256"/>
      <c r="G268" s="257">
        <f>E268*F268</f>
        <v>0</v>
      </c>
      <c r="H268" s="258">
        <v>1E-3</v>
      </c>
      <c r="I268" s="259">
        <f>E268*H268</f>
        <v>4.2534000000000002E-2</v>
      </c>
      <c r="J268" s="258"/>
      <c r="K268" s="259">
        <f>E268*J268</f>
        <v>0</v>
      </c>
      <c r="O268" s="251">
        <v>2</v>
      </c>
      <c r="AA268" s="226">
        <v>3</v>
      </c>
      <c r="AB268" s="226">
        <v>7</v>
      </c>
      <c r="AC268" s="226">
        <v>58581722</v>
      </c>
      <c r="AZ268" s="226">
        <v>2</v>
      </c>
      <c r="BA268" s="226">
        <f>IF(AZ268=1,G268,0)</f>
        <v>0</v>
      </c>
      <c r="BB268" s="226">
        <f>IF(AZ268=2,G268,0)</f>
        <v>0</v>
      </c>
      <c r="BC268" s="226">
        <f>IF(AZ268=3,G268,0)</f>
        <v>0</v>
      </c>
      <c r="BD268" s="226">
        <f>IF(AZ268=4,G268,0)</f>
        <v>0</v>
      </c>
      <c r="BE268" s="226">
        <f>IF(AZ268=5,G268,0)</f>
        <v>0</v>
      </c>
      <c r="CA268" s="251">
        <v>3</v>
      </c>
      <c r="CB268" s="251">
        <v>7</v>
      </c>
    </row>
    <row r="269" spans="1:80">
      <c r="A269" s="260"/>
      <c r="B269" s="261"/>
      <c r="C269" s="319" t="s">
        <v>1271</v>
      </c>
      <c r="D269" s="320"/>
      <c r="E269" s="320"/>
      <c r="F269" s="320"/>
      <c r="G269" s="321"/>
      <c r="I269" s="262"/>
      <c r="K269" s="262"/>
      <c r="L269" s="263" t="s">
        <v>1271</v>
      </c>
      <c r="O269" s="251">
        <v>3</v>
      </c>
    </row>
    <row r="270" spans="1:80">
      <c r="A270" s="260"/>
      <c r="B270" s="261"/>
      <c r="C270" s="319" t="s">
        <v>1272</v>
      </c>
      <c r="D270" s="320"/>
      <c r="E270" s="320"/>
      <c r="F270" s="320"/>
      <c r="G270" s="321"/>
      <c r="I270" s="262"/>
      <c r="K270" s="262"/>
      <c r="L270" s="263" t="s">
        <v>1272</v>
      </c>
      <c r="O270" s="251">
        <v>3</v>
      </c>
    </row>
    <row r="271" spans="1:80">
      <c r="A271" s="260"/>
      <c r="B271" s="261"/>
      <c r="C271" s="319" t="s">
        <v>1273</v>
      </c>
      <c r="D271" s="320"/>
      <c r="E271" s="320"/>
      <c r="F271" s="320"/>
      <c r="G271" s="321"/>
      <c r="I271" s="262"/>
      <c r="K271" s="262"/>
      <c r="L271" s="263" t="s">
        <v>1273</v>
      </c>
      <c r="O271" s="251">
        <v>3</v>
      </c>
    </row>
    <row r="272" spans="1:80">
      <c r="A272" s="260"/>
      <c r="B272" s="261"/>
      <c r="C272" s="319" t="s">
        <v>1274</v>
      </c>
      <c r="D272" s="320"/>
      <c r="E272" s="320"/>
      <c r="F272" s="320"/>
      <c r="G272" s="321"/>
      <c r="I272" s="262"/>
      <c r="K272" s="262"/>
      <c r="L272" s="263" t="s">
        <v>1274</v>
      </c>
      <c r="O272" s="251">
        <v>3</v>
      </c>
    </row>
    <row r="273" spans="1:80">
      <c r="A273" s="260"/>
      <c r="B273" s="261"/>
      <c r="C273" s="319" t="s">
        <v>1275</v>
      </c>
      <c r="D273" s="320"/>
      <c r="E273" s="320"/>
      <c r="F273" s="320"/>
      <c r="G273" s="321"/>
      <c r="I273" s="262"/>
      <c r="K273" s="262"/>
      <c r="L273" s="263" t="s">
        <v>1275</v>
      </c>
      <c r="O273" s="251">
        <v>3</v>
      </c>
    </row>
    <row r="274" spans="1:80">
      <c r="A274" s="260"/>
      <c r="B274" s="261"/>
      <c r="C274" s="319" t="s">
        <v>1276</v>
      </c>
      <c r="D274" s="320"/>
      <c r="E274" s="320"/>
      <c r="F274" s="320"/>
      <c r="G274" s="321"/>
      <c r="I274" s="262"/>
      <c r="K274" s="262"/>
      <c r="L274" s="263" t="s">
        <v>1276</v>
      </c>
      <c r="O274" s="251">
        <v>3</v>
      </c>
    </row>
    <row r="275" spans="1:80">
      <c r="A275" s="260"/>
      <c r="B275" s="261"/>
      <c r="C275" s="319" t="s">
        <v>1277</v>
      </c>
      <c r="D275" s="320"/>
      <c r="E275" s="320"/>
      <c r="F275" s="320"/>
      <c r="G275" s="321"/>
      <c r="I275" s="262"/>
      <c r="K275" s="262"/>
      <c r="L275" s="263" t="s">
        <v>1277</v>
      </c>
      <c r="O275" s="251">
        <v>3</v>
      </c>
    </row>
    <row r="276" spans="1:80">
      <c r="A276" s="260"/>
      <c r="B276" s="264"/>
      <c r="C276" s="322" t="s">
        <v>1734</v>
      </c>
      <c r="D276" s="323"/>
      <c r="E276" s="265">
        <v>42.533999999999999</v>
      </c>
      <c r="F276" s="266"/>
      <c r="G276" s="267"/>
      <c r="H276" s="268"/>
      <c r="I276" s="262"/>
      <c r="J276" s="269"/>
      <c r="K276" s="262"/>
      <c r="M276" s="263" t="s">
        <v>1734</v>
      </c>
      <c r="O276" s="251"/>
    </row>
    <row r="277" spans="1:80">
      <c r="A277" s="252">
        <v>105</v>
      </c>
      <c r="B277" s="253" t="s">
        <v>1279</v>
      </c>
      <c r="C277" s="254" t="s">
        <v>1280</v>
      </c>
      <c r="D277" s="255" t="s">
        <v>312</v>
      </c>
      <c r="E277" s="256">
        <v>11.43</v>
      </c>
      <c r="F277" s="256"/>
      <c r="G277" s="257">
        <f>E277*F277</f>
        <v>0</v>
      </c>
      <c r="H277" s="258">
        <v>4.0000000000000003E-5</v>
      </c>
      <c r="I277" s="259">
        <f>E277*H277</f>
        <v>4.572E-4</v>
      </c>
      <c r="J277" s="258">
        <v>0</v>
      </c>
      <c r="K277" s="259">
        <f>E277*J277</f>
        <v>0</v>
      </c>
      <c r="O277" s="251">
        <v>2</v>
      </c>
      <c r="AA277" s="226">
        <v>1</v>
      </c>
      <c r="AB277" s="226">
        <v>0</v>
      </c>
      <c r="AC277" s="226">
        <v>0</v>
      </c>
      <c r="AZ277" s="226">
        <v>2</v>
      </c>
      <c r="BA277" s="226">
        <f>IF(AZ277=1,G277,0)</f>
        <v>0</v>
      </c>
      <c r="BB277" s="226">
        <f>IF(AZ277=2,G277,0)</f>
        <v>0</v>
      </c>
      <c r="BC277" s="226">
        <f>IF(AZ277=3,G277,0)</f>
        <v>0</v>
      </c>
      <c r="BD277" s="226">
        <f>IF(AZ277=4,G277,0)</f>
        <v>0</v>
      </c>
      <c r="BE277" s="226">
        <f>IF(AZ277=5,G277,0)</f>
        <v>0</v>
      </c>
      <c r="CA277" s="251">
        <v>1</v>
      </c>
      <c r="CB277" s="251">
        <v>0</v>
      </c>
    </row>
    <row r="278" spans="1:80">
      <c r="A278" s="260"/>
      <c r="B278" s="264"/>
      <c r="C278" s="322" t="s">
        <v>1735</v>
      </c>
      <c r="D278" s="323"/>
      <c r="E278" s="265">
        <v>11.43</v>
      </c>
      <c r="F278" s="266"/>
      <c r="G278" s="267"/>
      <c r="H278" s="268"/>
      <c r="I278" s="262"/>
      <c r="J278" s="269"/>
      <c r="K278" s="262"/>
      <c r="M278" s="263" t="s">
        <v>1735</v>
      </c>
      <c r="O278" s="251"/>
    </row>
    <row r="279" spans="1:80">
      <c r="A279" s="252">
        <v>106</v>
      </c>
      <c r="B279" s="253" t="s">
        <v>888</v>
      </c>
      <c r="C279" s="254" t="s">
        <v>889</v>
      </c>
      <c r="D279" s="255" t="s">
        <v>646</v>
      </c>
      <c r="E279" s="256">
        <v>25.02</v>
      </c>
      <c r="F279" s="256"/>
      <c r="G279" s="257">
        <f>E279*F279</f>
        <v>0</v>
      </c>
      <c r="H279" s="258">
        <v>1E-3</v>
      </c>
      <c r="I279" s="259">
        <f>E279*H279</f>
        <v>2.5020000000000001E-2</v>
      </c>
      <c r="J279" s="258"/>
      <c r="K279" s="259">
        <f>E279*J279</f>
        <v>0</v>
      </c>
      <c r="O279" s="251">
        <v>2</v>
      </c>
      <c r="AA279" s="226">
        <v>3</v>
      </c>
      <c r="AB279" s="226">
        <v>7</v>
      </c>
      <c r="AC279" s="226">
        <v>58582139</v>
      </c>
      <c r="AZ279" s="226">
        <v>2</v>
      </c>
      <c r="BA279" s="226">
        <f>IF(AZ279=1,G279,0)</f>
        <v>0</v>
      </c>
      <c r="BB279" s="226">
        <f>IF(AZ279=2,G279,0)</f>
        <v>0</v>
      </c>
      <c r="BC279" s="226">
        <f>IF(AZ279=3,G279,0)</f>
        <v>0</v>
      </c>
      <c r="BD279" s="226">
        <f>IF(AZ279=4,G279,0)</f>
        <v>0</v>
      </c>
      <c r="BE279" s="226">
        <f>IF(AZ279=5,G279,0)</f>
        <v>0</v>
      </c>
      <c r="CA279" s="251">
        <v>3</v>
      </c>
      <c r="CB279" s="251">
        <v>7</v>
      </c>
    </row>
    <row r="280" spans="1:80">
      <c r="A280" s="260"/>
      <c r="B280" s="261"/>
      <c r="C280" s="319" t="s">
        <v>890</v>
      </c>
      <c r="D280" s="320"/>
      <c r="E280" s="320"/>
      <c r="F280" s="320"/>
      <c r="G280" s="321"/>
      <c r="I280" s="262"/>
      <c r="K280" s="262"/>
      <c r="L280" s="263" t="s">
        <v>890</v>
      </c>
      <c r="O280" s="251">
        <v>3</v>
      </c>
    </row>
    <row r="281" spans="1:80">
      <c r="A281" s="260"/>
      <c r="B281" s="261"/>
      <c r="C281" s="319" t="s">
        <v>891</v>
      </c>
      <c r="D281" s="320"/>
      <c r="E281" s="320"/>
      <c r="F281" s="320"/>
      <c r="G281" s="321"/>
      <c r="I281" s="262"/>
      <c r="K281" s="262"/>
      <c r="L281" s="263" t="s">
        <v>891</v>
      </c>
      <c r="O281" s="251">
        <v>3</v>
      </c>
    </row>
    <row r="282" spans="1:80">
      <c r="A282" s="260"/>
      <c r="B282" s="261"/>
      <c r="C282" s="319"/>
      <c r="D282" s="320"/>
      <c r="E282" s="320"/>
      <c r="F282" s="320"/>
      <c r="G282" s="321"/>
      <c r="I282" s="262"/>
      <c r="K282" s="262"/>
      <c r="L282" s="263"/>
      <c r="O282" s="251">
        <v>3</v>
      </c>
    </row>
    <row r="283" spans="1:80">
      <c r="A283" s="260"/>
      <c r="B283" s="261"/>
      <c r="C283" s="319" t="s">
        <v>892</v>
      </c>
      <c r="D283" s="320"/>
      <c r="E283" s="320"/>
      <c r="F283" s="320"/>
      <c r="G283" s="321"/>
      <c r="I283" s="262"/>
      <c r="K283" s="262"/>
      <c r="L283" s="263" t="s">
        <v>892</v>
      </c>
      <c r="O283" s="251">
        <v>3</v>
      </c>
    </row>
    <row r="284" spans="1:80">
      <c r="A284" s="260"/>
      <c r="B284" s="264"/>
      <c r="C284" s="322" t="s">
        <v>1736</v>
      </c>
      <c r="D284" s="323"/>
      <c r="E284" s="265">
        <v>25.02</v>
      </c>
      <c r="F284" s="266"/>
      <c r="G284" s="267"/>
      <c r="H284" s="268"/>
      <c r="I284" s="262"/>
      <c r="J284" s="269"/>
      <c r="K284" s="262"/>
      <c r="M284" s="263" t="s">
        <v>1736</v>
      </c>
      <c r="O284" s="251"/>
    </row>
    <row r="285" spans="1:80" ht="22.5">
      <c r="A285" s="252">
        <v>107</v>
      </c>
      <c r="B285" s="253" t="s">
        <v>1283</v>
      </c>
      <c r="C285" s="254" t="s">
        <v>1284</v>
      </c>
      <c r="D285" s="255" t="s">
        <v>312</v>
      </c>
      <c r="E285" s="256">
        <v>2.4</v>
      </c>
      <c r="F285" s="256"/>
      <c r="G285" s="257">
        <f>E285*F285</f>
        <v>0</v>
      </c>
      <c r="H285" s="258">
        <v>2.5999999999999998E-4</v>
      </c>
      <c r="I285" s="259">
        <f>E285*H285</f>
        <v>6.2399999999999988E-4</v>
      </c>
      <c r="J285" s="258">
        <v>0</v>
      </c>
      <c r="K285" s="259">
        <f>E285*J285</f>
        <v>0</v>
      </c>
      <c r="O285" s="251">
        <v>2</v>
      </c>
      <c r="AA285" s="226">
        <v>1</v>
      </c>
      <c r="AB285" s="226">
        <v>7</v>
      </c>
      <c r="AC285" s="226">
        <v>7</v>
      </c>
      <c r="AZ285" s="226">
        <v>2</v>
      </c>
      <c r="BA285" s="226">
        <f>IF(AZ285=1,G285,0)</f>
        <v>0</v>
      </c>
      <c r="BB285" s="226">
        <f>IF(AZ285=2,G285,0)</f>
        <v>0</v>
      </c>
      <c r="BC285" s="226">
        <f>IF(AZ285=3,G285,0)</f>
        <v>0</v>
      </c>
      <c r="BD285" s="226">
        <f>IF(AZ285=4,G285,0)</f>
        <v>0</v>
      </c>
      <c r="BE285" s="226">
        <f>IF(AZ285=5,G285,0)</f>
        <v>0</v>
      </c>
      <c r="CA285" s="251">
        <v>1</v>
      </c>
      <c r="CB285" s="251">
        <v>7</v>
      </c>
    </row>
    <row r="286" spans="1:80">
      <c r="A286" s="260"/>
      <c r="B286" s="264"/>
      <c r="C286" s="322" t="s">
        <v>1285</v>
      </c>
      <c r="D286" s="323"/>
      <c r="E286" s="265">
        <v>2.4</v>
      </c>
      <c r="F286" s="266"/>
      <c r="G286" s="267"/>
      <c r="H286" s="268"/>
      <c r="I286" s="262"/>
      <c r="J286" s="269"/>
      <c r="K286" s="262"/>
      <c r="M286" s="263" t="s">
        <v>1285</v>
      </c>
      <c r="O286" s="251"/>
    </row>
    <row r="287" spans="1:80">
      <c r="A287" s="252">
        <v>108</v>
      </c>
      <c r="B287" s="253" t="s">
        <v>1737</v>
      </c>
      <c r="C287" s="254" t="s">
        <v>1738</v>
      </c>
      <c r="D287" s="255" t="s">
        <v>12</v>
      </c>
      <c r="E287" s="256">
        <f>SUM(G232:G286)/100</f>
        <v>0</v>
      </c>
      <c r="F287" s="256"/>
      <c r="G287" s="257">
        <f>E287*F287</f>
        <v>0</v>
      </c>
      <c r="H287" s="258">
        <v>0</v>
      </c>
      <c r="I287" s="259">
        <f>E287*H287</f>
        <v>0</v>
      </c>
      <c r="J287" s="258"/>
      <c r="K287" s="259">
        <f>E287*J287</f>
        <v>0</v>
      </c>
      <c r="O287" s="251">
        <v>2</v>
      </c>
      <c r="AA287" s="226">
        <v>7</v>
      </c>
      <c r="AB287" s="226">
        <v>1002</v>
      </c>
      <c r="AC287" s="226">
        <v>5</v>
      </c>
      <c r="AZ287" s="226">
        <v>2</v>
      </c>
      <c r="BA287" s="226">
        <f>IF(AZ287=1,G287,0)</f>
        <v>0</v>
      </c>
      <c r="BB287" s="226">
        <f>IF(AZ287=2,G287,0)</f>
        <v>0</v>
      </c>
      <c r="BC287" s="226">
        <f>IF(AZ287=3,G287,0)</f>
        <v>0</v>
      </c>
      <c r="BD287" s="226">
        <f>IF(AZ287=4,G287,0)</f>
        <v>0</v>
      </c>
      <c r="BE287" s="226">
        <f>IF(AZ287=5,G287,0)</f>
        <v>0</v>
      </c>
      <c r="CA287" s="251">
        <v>7</v>
      </c>
      <c r="CB287" s="251">
        <v>1002</v>
      </c>
    </row>
    <row r="288" spans="1:80">
      <c r="A288" s="270"/>
      <c r="B288" s="271" t="s">
        <v>100</v>
      </c>
      <c r="C288" s="272" t="s">
        <v>857</v>
      </c>
      <c r="D288" s="273"/>
      <c r="E288" s="274"/>
      <c r="F288" s="275"/>
      <c r="G288" s="276">
        <f>SUM(G232:G287)</f>
        <v>0</v>
      </c>
      <c r="H288" s="277"/>
      <c r="I288" s="278">
        <f>SUM(I232:I287)</f>
        <v>0.16221000000000002</v>
      </c>
      <c r="J288" s="277"/>
      <c r="K288" s="278">
        <f>SUM(K232:K287)</f>
        <v>0</v>
      </c>
      <c r="O288" s="251">
        <v>4</v>
      </c>
      <c r="BA288" s="279">
        <f>SUM(BA232:BA287)</f>
        <v>0</v>
      </c>
      <c r="BB288" s="279">
        <f>SUM(BB232:BB287)</f>
        <v>0</v>
      </c>
      <c r="BC288" s="279">
        <f>SUM(BC232:BC287)</f>
        <v>0</v>
      </c>
      <c r="BD288" s="279">
        <f>SUM(BD232:BD287)</f>
        <v>0</v>
      </c>
      <c r="BE288" s="279">
        <f>SUM(BE232:BE287)</f>
        <v>0</v>
      </c>
    </row>
    <row r="289" spans="1:80">
      <c r="A289" s="241" t="s">
        <v>96</v>
      </c>
      <c r="B289" s="242" t="s">
        <v>1288</v>
      </c>
      <c r="C289" s="243" t="s">
        <v>1289</v>
      </c>
      <c r="D289" s="244"/>
      <c r="E289" s="245"/>
      <c r="F289" s="245"/>
      <c r="G289" s="246"/>
      <c r="H289" s="247"/>
      <c r="I289" s="248"/>
      <c r="J289" s="249"/>
      <c r="K289" s="250"/>
      <c r="O289" s="251">
        <v>1</v>
      </c>
    </row>
    <row r="290" spans="1:80">
      <c r="A290" s="252">
        <v>109</v>
      </c>
      <c r="B290" s="253" t="s">
        <v>1291</v>
      </c>
      <c r="C290" s="254" t="s">
        <v>1292</v>
      </c>
      <c r="D290" s="255" t="s">
        <v>312</v>
      </c>
      <c r="E290" s="256">
        <v>14.22</v>
      </c>
      <c r="F290" s="256"/>
      <c r="G290" s="257">
        <f>E290*F290</f>
        <v>0</v>
      </c>
      <c r="H290" s="258">
        <v>0</v>
      </c>
      <c r="I290" s="259">
        <f>E290*H290</f>
        <v>0</v>
      </c>
      <c r="J290" s="258">
        <v>0</v>
      </c>
      <c r="K290" s="259">
        <f>E290*J290</f>
        <v>0</v>
      </c>
      <c r="O290" s="251">
        <v>2</v>
      </c>
      <c r="AA290" s="226">
        <v>1</v>
      </c>
      <c r="AB290" s="226">
        <v>7</v>
      </c>
      <c r="AC290" s="226">
        <v>7</v>
      </c>
      <c r="AZ290" s="226">
        <v>2</v>
      </c>
      <c r="BA290" s="226">
        <f>IF(AZ290=1,G290,0)</f>
        <v>0</v>
      </c>
      <c r="BB290" s="226">
        <f>IF(AZ290=2,G290,0)</f>
        <v>0</v>
      </c>
      <c r="BC290" s="226">
        <f>IF(AZ290=3,G290,0)</f>
        <v>0</v>
      </c>
      <c r="BD290" s="226">
        <f>IF(AZ290=4,G290,0)</f>
        <v>0</v>
      </c>
      <c r="BE290" s="226">
        <f>IF(AZ290=5,G290,0)</f>
        <v>0</v>
      </c>
      <c r="CA290" s="251">
        <v>1</v>
      </c>
      <c r="CB290" s="251">
        <v>7</v>
      </c>
    </row>
    <row r="291" spans="1:80">
      <c r="A291" s="260"/>
      <c r="B291" s="264"/>
      <c r="C291" s="322" t="s">
        <v>1739</v>
      </c>
      <c r="D291" s="323"/>
      <c r="E291" s="265">
        <v>8.4700000000000006</v>
      </c>
      <c r="F291" s="266"/>
      <c r="G291" s="267"/>
      <c r="H291" s="268"/>
      <c r="I291" s="262"/>
      <c r="J291" s="269"/>
      <c r="K291" s="262"/>
      <c r="M291" s="263" t="s">
        <v>1739</v>
      </c>
      <c r="O291" s="251"/>
    </row>
    <row r="292" spans="1:80">
      <c r="A292" s="260"/>
      <c r="B292" s="264"/>
      <c r="C292" s="322" t="s">
        <v>1740</v>
      </c>
      <c r="D292" s="323"/>
      <c r="E292" s="265">
        <v>5.75</v>
      </c>
      <c r="F292" s="266"/>
      <c r="G292" s="267"/>
      <c r="H292" s="268"/>
      <c r="I292" s="262"/>
      <c r="J292" s="269"/>
      <c r="K292" s="262"/>
      <c r="M292" s="263" t="s">
        <v>1740</v>
      </c>
      <c r="O292" s="251"/>
    </row>
    <row r="293" spans="1:80" ht="22.5">
      <c r="A293" s="252">
        <v>110</v>
      </c>
      <c r="B293" s="253" t="s">
        <v>1295</v>
      </c>
      <c r="C293" s="254" t="s">
        <v>1296</v>
      </c>
      <c r="D293" s="255" t="s">
        <v>312</v>
      </c>
      <c r="E293" s="256">
        <v>14.22</v>
      </c>
      <c r="F293" s="256"/>
      <c r="G293" s="257">
        <f>E293*F293</f>
        <v>0</v>
      </c>
      <c r="H293" s="258">
        <v>2.2000000000000001E-4</v>
      </c>
      <c r="I293" s="259">
        <f>E293*H293</f>
        <v>3.1284000000000004E-3</v>
      </c>
      <c r="J293" s="258"/>
      <c r="K293" s="259">
        <f>E293*J293</f>
        <v>0</v>
      </c>
      <c r="O293" s="251">
        <v>2</v>
      </c>
      <c r="AA293" s="226">
        <v>3</v>
      </c>
      <c r="AB293" s="226">
        <v>0</v>
      </c>
      <c r="AC293" s="226" t="s">
        <v>1295</v>
      </c>
      <c r="AZ293" s="226">
        <v>2</v>
      </c>
      <c r="BA293" s="226">
        <f>IF(AZ293=1,G293,0)</f>
        <v>0</v>
      </c>
      <c r="BB293" s="226">
        <f>IF(AZ293=2,G293,0)</f>
        <v>0</v>
      </c>
      <c r="BC293" s="226">
        <f>IF(AZ293=3,G293,0)</f>
        <v>0</v>
      </c>
      <c r="BD293" s="226">
        <f>IF(AZ293=4,G293,0)</f>
        <v>0</v>
      </c>
      <c r="BE293" s="226">
        <f>IF(AZ293=5,G293,0)</f>
        <v>0</v>
      </c>
      <c r="CA293" s="251">
        <v>3</v>
      </c>
      <c r="CB293" s="251">
        <v>0</v>
      </c>
    </row>
    <row r="294" spans="1:80">
      <c r="A294" s="260"/>
      <c r="B294" s="261"/>
      <c r="C294" s="319" t="s">
        <v>336</v>
      </c>
      <c r="D294" s="320"/>
      <c r="E294" s="320"/>
      <c r="F294" s="320"/>
      <c r="G294" s="321"/>
      <c r="I294" s="262"/>
      <c r="K294" s="262"/>
      <c r="L294" s="263" t="s">
        <v>336</v>
      </c>
      <c r="O294" s="251">
        <v>3</v>
      </c>
    </row>
    <row r="295" spans="1:80">
      <c r="A295" s="260"/>
      <c r="B295" s="264"/>
      <c r="C295" s="322" t="s">
        <v>1739</v>
      </c>
      <c r="D295" s="323"/>
      <c r="E295" s="265">
        <v>8.4700000000000006</v>
      </c>
      <c r="F295" s="266"/>
      <c r="G295" s="267"/>
      <c r="H295" s="268"/>
      <c r="I295" s="262"/>
      <c r="J295" s="269"/>
      <c r="K295" s="262"/>
      <c r="M295" s="263" t="s">
        <v>1739</v>
      </c>
      <c r="O295" s="251"/>
    </row>
    <row r="296" spans="1:80">
      <c r="A296" s="260"/>
      <c r="B296" s="264"/>
      <c r="C296" s="322" t="s">
        <v>1740</v>
      </c>
      <c r="D296" s="323"/>
      <c r="E296" s="265">
        <v>5.75</v>
      </c>
      <c r="F296" s="266"/>
      <c r="G296" s="267"/>
      <c r="H296" s="268"/>
      <c r="I296" s="262"/>
      <c r="J296" s="269"/>
      <c r="K296" s="262"/>
      <c r="M296" s="263" t="s">
        <v>1740</v>
      </c>
      <c r="O296" s="251"/>
    </row>
    <row r="297" spans="1:80" ht="22.5">
      <c r="A297" s="252">
        <v>111</v>
      </c>
      <c r="B297" s="253" t="s">
        <v>1297</v>
      </c>
      <c r="C297" s="254" t="s">
        <v>1298</v>
      </c>
      <c r="D297" s="255" t="s">
        <v>110</v>
      </c>
      <c r="E297" s="256">
        <v>20.562000000000001</v>
      </c>
      <c r="F297" s="256"/>
      <c r="G297" s="257">
        <f>E297*F297</f>
        <v>0</v>
      </c>
      <c r="H297" s="258">
        <v>2.7000000000000001E-3</v>
      </c>
      <c r="I297" s="259">
        <f>E297*H297</f>
        <v>5.5517400000000008E-2</v>
      </c>
      <c r="J297" s="258">
        <v>0</v>
      </c>
      <c r="K297" s="259">
        <f>E297*J297</f>
        <v>0</v>
      </c>
      <c r="O297" s="251">
        <v>2</v>
      </c>
      <c r="AA297" s="226">
        <v>1</v>
      </c>
      <c r="AB297" s="226">
        <v>7</v>
      </c>
      <c r="AC297" s="226">
        <v>7</v>
      </c>
      <c r="AZ297" s="226">
        <v>2</v>
      </c>
      <c r="BA297" s="226">
        <f>IF(AZ297=1,G297,0)</f>
        <v>0</v>
      </c>
      <c r="BB297" s="226">
        <f>IF(AZ297=2,G297,0)</f>
        <v>0</v>
      </c>
      <c r="BC297" s="226">
        <f>IF(AZ297=3,G297,0)</f>
        <v>0</v>
      </c>
      <c r="BD297" s="226">
        <f>IF(AZ297=4,G297,0)</f>
        <v>0</v>
      </c>
      <c r="BE297" s="226">
        <f>IF(AZ297=5,G297,0)</f>
        <v>0</v>
      </c>
      <c r="CA297" s="251">
        <v>1</v>
      </c>
      <c r="CB297" s="251">
        <v>7</v>
      </c>
    </row>
    <row r="298" spans="1:80">
      <c r="A298" s="260"/>
      <c r="B298" s="261"/>
      <c r="C298" s="319" t="s">
        <v>860</v>
      </c>
      <c r="D298" s="320"/>
      <c r="E298" s="320"/>
      <c r="F298" s="320"/>
      <c r="G298" s="321"/>
      <c r="I298" s="262"/>
      <c r="K298" s="262"/>
      <c r="L298" s="263" t="s">
        <v>860</v>
      </c>
      <c r="O298" s="251">
        <v>3</v>
      </c>
    </row>
    <row r="299" spans="1:80">
      <c r="A299" s="260"/>
      <c r="B299" s="261"/>
      <c r="C299" s="319" t="s">
        <v>861</v>
      </c>
      <c r="D299" s="320"/>
      <c r="E299" s="320"/>
      <c r="F299" s="320"/>
      <c r="G299" s="321"/>
      <c r="I299" s="262"/>
      <c r="K299" s="262"/>
      <c r="L299" s="263" t="s">
        <v>861</v>
      </c>
      <c r="O299" s="251">
        <v>3</v>
      </c>
    </row>
    <row r="300" spans="1:80">
      <c r="A300" s="260"/>
      <c r="B300" s="261"/>
      <c r="C300" s="319" t="s">
        <v>862</v>
      </c>
      <c r="D300" s="320"/>
      <c r="E300" s="320"/>
      <c r="F300" s="320"/>
      <c r="G300" s="321"/>
      <c r="I300" s="262"/>
      <c r="K300" s="262"/>
      <c r="L300" s="263" t="s">
        <v>862</v>
      </c>
      <c r="O300" s="251">
        <v>3</v>
      </c>
    </row>
    <row r="301" spans="1:80">
      <c r="A301" s="260"/>
      <c r="B301" s="261"/>
      <c r="C301" s="319" t="s">
        <v>863</v>
      </c>
      <c r="D301" s="320"/>
      <c r="E301" s="320"/>
      <c r="F301" s="320"/>
      <c r="G301" s="321"/>
      <c r="I301" s="262"/>
      <c r="K301" s="262"/>
      <c r="L301" s="263" t="s">
        <v>863</v>
      </c>
      <c r="O301" s="251">
        <v>3</v>
      </c>
    </row>
    <row r="302" spans="1:80">
      <c r="A302" s="260"/>
      <c r="B302" s="261"/>
      <c r="C302" s="319" t="s">
        <v>864</v>
      </c>
      <c r="D302" s="320"/>
      <c r="E302" s="320"/>
      <c r="F302" s="320"/>
      <c r="G302" s="321"/>
      <c r="I302" s="262"/>
      <c r="K302" s="262"/>
      <c r="L302" s="263" t="s">
        <v>864</v>
      </c>
      <c r="O302" s="251">
        <v>3</v>
      </c>
    </row>
    <row r="303" spans="1:80">
      <c r="A303" s="260"/>
      <c r="B303" s="261"/>
      <c r="C303" s="319" t="s">
        <v>865</v>
      </c>
      <c r="D303" s="320"/>
      <c r="E303" s="320"/>
      <c r="F303" s="320"/>
      <c r="G303" s="321"/>
      <c r="I303" s="262"/>
      <c r="K303" s="262"/>
      <c r="L303" s="263" t="s">
        <v>865</v>
      </c>
      <c r="O303" s="251">
        <v>3</v>
      </c>
    </row>
    <row r="304" spans="1:80">
      <c r="A304" s="260"/>
      <c r="B304" s="264"/>
      <c r="C304" s="322" t="s">
        <v>1741</v>
      </c>
      <c r="D304" s="323"/>
      <c r="E304" s="265">
        <v>1.875</v>
      </c>
      <c r="F304" s="266"/>
      <c r="G304" s="267"/>
      <c r="H304" s="268"/>
      <c r="I304" s="262"/>
      <c r="J304" s="269"/>
      <c r="K304" s="262"/>
      <c r="M304" s="263" t="s">
        <v>1741</v>
      </c>
      <c r="O304" s="251"/>
    </row>
    <row r="305" spans="1:80">
      <c r="A305" s="260"/>
      <c r="B305" s="264"/>
      <c r="C305" s="322" t="s">
        <v>1681</v>
      </c>
      <c r="D305" s="323"/>
      <c r="E305" s="265">
        <v>0.34</v>
      </c>
      <c r="F305" s="266"/>
      <c r="G305" s="267"/>
      <c r="H305" s="268"/>
      <c r="I305" s="262"/>
      <c r="J305" s="269"/>
      <c r="K305" s="262"/>
      <c r="M305" s="263" t="s">
        <v>1681</v>
      </c>
      <c r="O305" s="251"/>
    </row>
    <row r="306" spans="1:80">
      <c r="A306" s="260"/>
      <c r="B306" s="264"/>
      <c r="C306" s="322" t="s">
        <v>1742</v>
      </c>
      <c r="D306" s="323"/>
      <c r="E306" s="265">
        <v>19.138000000000002</v>
      </c>
      <c r="F306" s="266"/>
      <c r="G306" s="267"/>
      <c r="H306" s="268"/>
      <c r="I306" s="262"/>
      <c r="J306" s="269"/>
      <c r="K306" s="262"/>
      <c r="M306" s="263" t="s">
        <v>1742</v>
      </c>
      <c r="O306" s="251"/>
    </row>
    <row r="307" spans="1:80">
      <c r="A307" s="260"/>
      <c r="B307" s="264"/>
      <c r="C307" s="322" t="s">
        <v>1302</v>
      </c>
      <c r="D307" s="323"/>
      <c r="E307" s="265">
        <v>-1.6</v>
      </c>
      <c r="F307" s="266"/>
      <c r="G307" s="267"/>
      <c r="H307" s="268"/>
      <c r="I307" s="262"/>
      <c r="J307" s="269"/>
      <c r="K307" s="262"/>
      <c r="M307" s="263" t="s">
        <v>1302</v>
      </c>
      <c r="O307" s="251"/>
    </row>
    <row r="308" spans="1:80">
      <c r="A308" s="260"/>
      <c r="B308" s="264"/>
      <c r="C308" s="322" t="s">
        <v>1303</v>
      </c>
      <c r="D308" s="323"/>
      <c r="E308" s="265">
        <v>-1.7</v>
      </c>
      <c r="F308" s="266"/>
      <c r="G308" s="267"/>
      <c r="H308" s="268"/>
      <c r="I308" s="262"/>
      <c r="J308" s="269"/>
      <c r="K308" s="262"/>
      <c r="M308" s="263" t="s">
        <v>1303</v>
      </c>
      <c r="O308" s="251"/>
    </row>
    <row r="309" spans="1:80">
      <c r="A309" s="260"/>
      <c r="B309" s="264"/>
      <c r="C309" s="322" t="s">
        <v>1743</v>
      </c>
      <c r="D309" s="323"/>
      <c r="E309" s="265">
        <v>2.5089999999999999</v>
      </c>
      <c r="F309" s="266"/>
      <c r="G309" s="267"/>
      <c r="H309" s="268"/>
      <c r="I309" s="262"/>
      <c r="J309" s="269"/>
      <c r="K309" s="262"/>
      <c r="M309" s="263" t="s">
        <v>1743</v>
      </c>
      <c r="O309" s="251"/>
    </row>
    <row r="310" spans="1:80" ht="22.5">
      <c r="A310" s="252">
        <v>112</v>
      </c>
      <c r="B310" s="253" t="s">
        <v>1305</v>
      </c>
      <c r="C310" s="254" t="s">
        <v>1306</v>
      </c>
      <c r="D310" s="255" t="s">
        <v>110</v>
      </c>
      <c r="E310" s="256">
        <v>20.562000000000001</v>
      </c>
      <c r="F310" s="256"/>
      <c r="G310" s="257">
        <f>E310*F310</f>
        <v>0</v>
      </c>
      <c r="H310" s="258">
        <v>1.2200000000000001E-2</v>
      </c>
      <c r="I310" s="259">
        <f>E310*H310</f>
        <v>0.25085640000000003</v>
      </c>
      <c r="J310" s="258"/>
      <c r="K310" s="259">
        <f>E310*J310</f>
        <v>0</v>
      </c>
      <c r="O310" s="251">
        <v>2</v>
      </c>
      <c r="AA310" s="226">
        <v>3</v>
      </c>
      <c r="AB310" s="226">
        <v>7</v>
      </c>
      <c r="AC310" s="226">
        <v>597813602</v>
      </c>
      <c r="AZ310" s="226">
        <v>2</v>
      </c>
      <c r="BA310" s="226">
        <f>IF(AZ310=1,G310,0)</f>
        <v>0</v>
      </c>
      <c r="BB310" s="226">
        <f>IF(AZ310=2,G310,0)</f>
        <v>0</v>
      </c>
      <c r="BC310" s="226">
        <f>IF(AZ310=3,G310,0)</f>
        <v>0</v>
      </c>
      <c r="BD310" s="226">
        <f>IF(AZ310=4,G310,0)</f>
        <v>0</v>
      </c>
      <c r="BE310" s="226">
        <f>IF(AZ310=5,G310,0)</f>
        <v>0</v>
      </c>
      <c r="CA310" s="251">
        <v>3</v>
      </c>
      <c r="CB310" s="251">
        <v>7</v>
      </c>
    </row>
    <row r="311" spans="1:80">
      <c r="A311" s="260"/>
      <c r="B311" s="261"/>
      <c r="C311" s="319" t="s">
        <v>336</v>
      </c>
      <c r="D311" s="320"/>
      <c r="E311" s="320"/>
      <c r="F311" s="320"/>
      <c r="G311" s="321"/>
      <c r="I311" s="262"/>
      <c r="K311" s="262"/>
      <c r="L311" s="263" t="s">
        <v>336</v>
      </c>
      <c r="O311" s="251">
        <v>3</v>
      </c>
    </row>
    <row r="312" spans="1:80">
      <c r="A312" s="260"/>
      <c r="B312" s="264"/>
      <c r="C312" s="322" t="s">
        <v>1741</v>
      </c>
      <c r="D312" s="323"/>
      <c r="E312" s="265">
        <v>1.875</v>
      </c>
      <c r="F312" s="266"/>
      <c r="G312" s="267"/>
      <c r="H312" s="268"/>
      <c r="I312" s="262"/>
      <c r="J312" s="269"/>
      <c r="K312" s="262"/>
      <c r="M312" s="263" t="s">
        <v>1741</v>
      </c>
      <c r="O312" s="251"/>
    </row>
    <row r="313" spans="1:80">
      <c r="A313" s="260"/>
      <c r="B313" s="264"/>
      <c r="C313" s="322" t="s">
        <v>1681</v>
      </c>
      <c r="D313" s="323"/>
      <c r="E313" s="265">
        <v>0.34</v>
      </c>
      <c r="F313" s="266"/>
      <c r="G313" s="267"/>
      <c r="H313" s="268"/>
      <c r="I313" s="262"/>
      <c r="J313" s="269"/>
      <c r="K313" s="262"/>
      <c r="M313" s="263" t="s">
        <v>1681</v>
      </c>
      <c r="O313" s="251"/>
    </row>
    <row r="314" spans="1:80">
      <c r="A314" s="260"/>
      <c r="B314" s="264"/>
      <c r="C314" s="322" t="s">
        <v>1742</v>
      </c>
      <c r="D314" s="323"/>
      <c r="E314" s="265">
        <v>19.138000000000002</v>
      </c>
      <c r="F314" s="266"/>
      <c r="G314" s="267"/>
      <c r="H314" s="268"/>
      <c r="I314" s="262"/>
      <c r="J314" s="269"/>
      <c r="K314" s="262"/>
      <c r="M314" s="263" t="s">
        <v>1742</v>
      </c>
      <c r="O314" s="251"/>
    </row>
    <row r="315" spans="1:80">
      <c r="A315" s="260"/>
      <c r="B315" s="264"/>
      <c r="C315" s="322" t="s">
        <v>1302</v>
      </c>
      <c r="D315" s="323"/>
      <c r="E315" s="265">
        <v>-1.6</v>
      </c>
      <c r="F315" s="266"/>
      <c r="G315" s="267"/>
      <c r="H315" s="268"/>
      <c r="I315" s="262"/>
      <c r="J315" s="269"/>
      <c r="K315" s="262"/>
      <c r="M315" s="263" t="s">
        <v>1302</v>
      </c>
      <c r="O315" s="251"/>
    </row>
    <row r="316" spans="1:80">
      <c r="A316" s="260"/>
      <c r="B316" s="264"/>
      <c r="C316" s="322" t="s">
        <v>1303</v>
      </c>
      <c r="D316" s="323"/>
      <c r="E316" s="265">
        <v>-1.7</v>
      </c>
      <c r="F316" s="266"/>
      <c r="G316" s="267"/>
      <c r="H316" s="268"/>
      <c r="I316" s="262"/>
      <c r="J316" s="269"/>
      <c r="K316" s="262"/>
      <c r="M316" s="263" t="s">
        <v>1303</v>
      </c>
      <c r="O316" s="251"/>
    </row>
    <row r="317" spans="1:80">
      <c r="A317" s="260"/>
      <c r="B317" s="264"/>
      <c r="C317" s="322" t="s">
        <v>1743</v>
      </c>
      <c r="D317" s="323"/>
      <c r="E317" s="265">
        <v>2.5089999999999999</v>
      </c>
      <c r="F317" s="266"/>
      <c r="G317" s="267"/>
      <c r="H317" s="268"/>
      <c r="I317" s="262"/>
      <c r="J317" s="269"/>
      <c r="K317" s="262"/>
      <c r="M317" s="263" t="s">
        <v>1743</v>
      </c>
      <c r="O317" s="251"/>
    </row>
    <row r="318" spans="1:80">
      <c r="A318" s="252">
        <v>113</v>
      </c>
      <c r="B318" s="253" t="s">
        <v>1307</v>
      </c>
      <c r="C318" s="254" t="s">
        <v>1308</v>
      </c>
      <c r="D318" s="255" t="s">
        <v>312</v>
      </c>
      <c r="E318" s="256">
        <v>23.59</v>
      </c>
      <c r="F318" s="256"/>
      <c r="G318" s="257">
        <f>E318*F318</f>
        <v>0</v>
      </c>
      <c r="H318" s="258">
        <v>3.0000000000000001E-5</v>
      </c>
      <c r="I318" s="259">
        <f>E318*H318</f>
        <v>7.0770000000000002E-4</v>
      </c>
      <c r="J318" s="258">
        <v>0</v>
      </c>
      <c r="K318" s="259">
        <f>E318*J318</f>
        <v>0</v>
      </c>
      <c r="O318" s="251">
        <v>2</v>
      </c>
      <c r="AA318" s="226">
        <v>1</v>
      </c>
      <c r="AB318" s="226">
        <v>7</v>
      </c>
      <c r="AC318" s="226">
        <v>7</v>
      </c>
      <c r="AZ318" s="226">
        <v>2</v>
      </c>
      <c r="BA318" s="226">
        <f>IF(AZ318=1,G318,0)</f>
        <v>0</v>
      </c>
      <c r="BB318" s="226">
        <f>IF(AZ318=2,G318,0)</f>
        <v>0</v>
      </c>
      <c r="BC318" s="226">
        <f>IF(AZ318=3,G318,0)</f>
        <v>0</v>
      </c>
      <c r="BD318" s="226">
        <f>IF(AZ318=4,G318,0)</f>
        <v>0</v>
      </c>
      <c r="BE318" s="226">
        <f>IF(AZ318=5,G318,0)</f>
        <v>0</v>
      </c>
      <c r="CA318" s="251">
        <v>1</v>
      </c>
      <c r="CB318" s="251">
        <v>7</v>
      </c>
    </row>
    <row r="319" spans="1:80">
      <c r="A319" s="260"/>
      <c r="B319" s="264"/>
      <c r="C319" s="322" t="s">
        <v>1744</v>
      </c>
      <c r="D319" s="323"/>
      <c r="E319" s="265">
        <v>3.59</v>
      </c>
      <c r="F319" s="266"/>
      <c r="G319" s="267"/>
      <c r="H319" s="268"/>
      <c r="I319" s="262"/>
      <c r="J319" s="269"/>
      <c r="K319" s="262"/>
      <c r="M319" s="263" t="s">
        <v>1744</v>
      </c>
      <c r="O319" s="251"/>
    </row>
    <row r="320" spans="1:80">
      <c r="A320" s="260"/>
      <c r="B320" s="264"/>
      <c r="C320" s="322" t="s">
        <v>1745</v>
      </c>
      <c r="D320" s="323"/>
      <c r="E320" s="265">
        <v>20</v>
      </c>
      <c r="F320" s="266"/>
      <c r="G320" s="267"/>
      <c r="H320" s="268"/>
      <c r="I320" s="262"/>
      <c r="J320" s="269"/>
      <c r="K320" s="262"/>
      <c r="M320" s="263" t="s">
        <v>1745</v>
      </c>
      <c r="O320" s="251"/>
    </row>
    <row r="321" spans="1:80">
      <c r="A321" s="252">
        <v>114</v>
      </c>
      <c r="B321" s="253" t="s">
        <v>888</v>
      </c>
      <c r="C321" s="254" t="s">
        <v>889</v>
      </c>
      <c r="D321" s="255" t="s">
        <v>646</v>
      </c>
      <c r="E321" s="256">
        <v>102.81</v>
      </c>
      <c r="F321" s="256"/>
      <c r="G321" s="257">
        <f>E321*F321</f>
        <v>0</v>
      </c>
      <c r="H321" s="258">
        <v>1E-3</v>
      </c>
      <c r="I321" s="259">
        <f>E321*H321</f>
        <v>0.10281</v>
      </c>
      <c r="J321" s="258"/>
      <c r="K321" s="259">
        <f>E321*J321</f>
        <v>0</v>
      </c>
      <c r="O321" s="251">
        <v>2</v>
      </c>
      <c r="AA321" s="226">
        <v>3</v>
      </c>
      <c r="AB321" s="226">
        <v>9</v>
      </c>
      <c r="AC321" s="226">
        <v>58582139</v>
      </c>
      <c r="AZ321" s="226">
        <v>2</v>
      </c>
      <c r="BA321" s="226">
        <f>IF(AZ321=1,G321,0)</f>
        <v>0</v>
      </c>
      <c r="BB321" s="226">
        <f>IF(AZ321=2,G321,0)</f>
        <v>0</v>
      </c>
      <c r="BC321" s="226">
        <f>IF(AZ321=3,G321,0)</f>
        <v>0</v>
      </c>
      <c r="BD321" s="226">
        <f>IF(AZ321=4,G321,0)</f>
        <v>0</v>
      </c>
      <c r="BE321" s="226">
        <f>IF(AZ321=5,G321,0)</f>
        <v>0</v>
      </c>
      <c r="CA321" s="251">
        <v>3</v>
      </c>
      <c r="CB321" s="251">
        <v>9</v>
      </c>
    </row>
    <row r="322" spans="1:80">
      <c r="A322" s="260"/>
      <c r="B322" s="261"/>
      <c r="C322" s="319" t="s">
        <v>890</v>
      </c>
      <c r="D322" s="320"/>
      <c r="E322" s="320"/>
      <c r="F322" s="320"/>
      <c r="G322" s="321"/>
      <c r="I322" s="262"/>
      <c r="K322" s="262"/>
      <c r="L322" s="263" t="s">
        <v>890</v>
      </c>
      <c r="O322" s="251">
        <v>3</v>
      </c>
    </row>
    <row r="323" spans="1:80">
      <c r="A323" s="260"/>
      <c r="B323" s="261"/>
      <c r="C323" s="319" t="s">
        <v>891</v>
      </c>
      <c r="D323" s="320"/>
      <c r="E323" s="320"/>
      <c r="F323" s="320"/>
      <c r="G323" s="321"/>
      <c r="I323" s="262"/>
      <c r="K323" s="262"/>
      <c r="L323" s="263" t="s">
        <v>891</v>
      </c>
      <c r="O323" s="251">
        <v>3</v>
      </c>
    </row>
    <row r="324" spans="1:80">
      <c r="A324" s="260"/>
      <c r="B324" s="261"/>
      <c r="C324" s="319"/>
      <c r="D324" s="320"/>
      <c r="E324" s="320"/>
      <c r="F324" s="320"/>
      <c r="G324" s="321"/>
      <c r="I324" s="262"/>
      <c r="K324" s="262"/>
      <c r="L324" s="263"/>
      <c r="O324" s="251">
        <v>3</v>
      </c>
    </row>
    <row r="325" spans="1:80">
      <c r="A325" s="260"/>
      <c r="B325" s="261"/>
      <c r="C325" s="319" t="s">
        <v>892</v>
      </c>
      <c r="D325" s="320"/>
      <c r="E325" s="320"/>
      <c r="F325" s="320"/>
      <c r="G325" s="321"/>
      <c r="I325" s="262"/>
      <c r="K325" s="262"/>
      <c r="L325" s="263" t="s">
        <v>892</v>
      </c>
      <c r="O325" s="251">
        <v>3</v>
      </c>
    </row>
    <row r="326" spans="1:80">
      <c r="A326" s="260"/>
      <c r="B326" s="264"/>
      <c r="C326" s="322" t="s">
        <v>1746</v>
      </c>
      <c r="D326" s="323"/>
      <c r="E326" s="265">
        <v>102.81</v>
      </c>
      <c r="F326" s="266"/>
      <c r="G326" s="267"/>
      <c r="H326" s="268"/>
      <c r="I326" s="262"/>
      <c r="J326" s="269"/>
      <c r="K326" s="262"/>
      <c r="M326" s="263" t="s">
        <v>1746</v>
      </c>
      <c r="O326" s="251"/>
    </row>
    <row r="327" spans="1:80">
      <c r="A327" s="252">
        <v>115</v>
      </c>
      <c r="B327" s="253" t="s">
        <v>1747</v>
      </c>
      <c r="C327" s="254" t="s">
        <v>1748</v>
      </c>
      <c r="D327" s="255" t="s">
        <v>12</v>
      </c>
      <c r="E327" s="256">
        <f>SUM(G289:G326)/100</f>
        <v>0</v>
      </c>
      <c r="F327" s="256"/>
      <c r="G327" s="257">
        <f>E327*F327</f>
        <v>0</v>
      </c>
      <c r="H327" s="258">
        <v>0</v>
      </c>
      <c r="I327" s="259">
        <f>E327*H327</f>
        <v>0</v>
      </c>
      <c r="J327" s="258"/>
      <c r="K327" s="259">
        <f>E327*J327</f>
        <v>0</v>
      </c>
      <c r="O327" s="251">
        <v>2</v>
      </c>
      <c r="AA327" s="226">
        <v>7</v>
      </c>
      <c r="AB327" s="226">
        <v>1002</v>
      </c>
      <c r="AC327" s="226">
        <v>5</v>
      </c>
      <c r="AZ327" s="226">
        <v>2</v>
      </c>
      <c r="BA327" s="226">
        <f>IF(AZ327=1,G327,0)</f>
        <v>0</v>
      </c>
      <c r="BB327" s="226">
        <f>IF(AZ327=2,G327,0)</f>
        <v>0</v>
      </c>
      <c r="BC327" s="226">
        <f>IF(AZ327=3,G327,0)</f>
        <v>0</v>
      </c>
      <c r="BD327" s="226">
        <f>IF(AZ327=4,G327,0)</f>
        <v>0</v>
      </c>
      <c r="BE327" s="226">
        <f>IF(AZ327=5,G327,0)</f>
        <v>0</v>
      </c>
      <c r="CA327" s="251">
        <v>7</v>
      </c>
      <c r="CB327" s="251">
        <v>1002</v>
      </c>
    </row>
    <row r="328" spans="1:80">
      <c r="A328" s="270"/>
      <c r="B328" s="271" t="s">
        <v>100</v>
      </c>
      <c r="C328" s="272" t="s">
        <v>1290</v>
      </c>
      <c r="D328" s="273"/>
      <c r="E328" s="274"/>
      <c r="F328" s="275"/>
      <c r="G328" s="276">
        <f>SUM(G289:G327)</f>
        <v>0</v>
      </c>
      <c r="H328" s="277"/>
      <c r="I328" s="278">
        <f>SUM(I289:I327)</f>
        <v>0.41301990000000005</v>
      </c>
      <c r="J328" s="277"/>
      <c r="K328" s="278">
        <f>SUM(K289:K327)</f>
        <v>0</v>
      </c>
      <c r="O328" s="251">
        <v>4</v>
      </c>
      <c r="BA328" s="279">
        <f>SUM(BA289:BA327)</f>
        <v>0</v>
      </c>
      <c r="BB328" s="279">
        <f>SUM(BB289:BB327)</f>
        <v>0</v>
      </c>
      <c r="BC328" s="279">
        <f>SUM(BC289:BC327)</f>
        <v>0</v>
      </c>
      <c r="BD328" s="279">
        <f>SUM(BD289:BD327)</f>
        <v>0</v>
      </c>
      <c r="BE328" s="279">
        <f>SUM(BE289:BE327)</f>
        <v>0</v>
      </c>
    </row>
    <row r="329" spans="1:80">
      <c r="A329" s="241" t="s">
        <v>96</v>
      </c>
      <c r="B329" s="242" t="s">
        <v>896</v>
      </c>
      <c r="C329" s="243" t="s">
        <v>897</v>
      </c>
      <c r="D329" s="244"/>
      <c r="E329" s="245"/>
      <c r="F329" s="245"/>
      <c r="G329" s="246"/>
      <c r="H329" s="247"/>
      <c r="I329" s="248"/>
      <c r="J329" s="249"/>
      <c r="K329" s="250"/>
      <c r="O329" s="251">
        <v>1</v>
      </c>
    </row>
    <row r="330" spans="1:80" ht="22.5">
      <c r="A330" s="252">
        <v>116</v>
      </c>
      <c r="B330" s="253" t="s">
        <v>899</v>
      </c>
      <c r="C330" s="254" t="s">
        <v>900</v>
      </c>
      <c r="D330" s="255" t="s">
        <v>110</v>
      </c>
      <c r="E330" s="256">
        <v>1.1825000000000001</v>
      </c>
      <c r="F330" s="256"/>
      <c r="G330" s="257">
        <f>E330*F330</f>
        <v>0</v>
      </c>
      <c r="H330" s="258">
        <v>3.1E-4</v>
      </c>
      <c r="I330" s="259">
        <f>E330*H330</f>
        <v>3.6657500000000001E-4</v>
      </c>
      <c r="J330" s="258">
        <v>0</v>
      </c>
      <c r="K330" s="259">
        <f>E330*J330</f>
        <v>0</v>
      </c>
      <c r="O330" s="251">
        <v>2</v>
      </c>
      <c r="AA330" s="226">
        <v>1</v>
      </c>
      <c r="AB330" s="226">
        <v>0</v>
      </c>
      <c r="AC330" s="226">
        <v>0</v>
      </c>
      <c r="AZ330" s="226">
        <v>2</v>
      </c>
      <c r="BA330" s="226">
        <f>IF(AZ330=1,G330,0)</f>
        <v>0</v>
      </c>
      <c r="BB330" s="226">
        <f>IF(AZ330=2,G330,0)</f>
        <v>0</v>
      </c>
      <c r="BC330" s="226">
        <f>IF(AZ330=3,G330,0)</f>
        <v>0</v>
      </c>
      <c r="BD330" s="226">
        <f>IF(AZ330=4,G330,0)</f>
        <v>0</v>
      </c>
      <c r="BE330" s="226">
        <f>IF(AZ330=5,G330,0)</f>
        <v>0</v>
      </c>
      <c r="CA330" s="251">
        <v>1</v>
      </c>
      <c r="CB330" s="251">
        <v>0</v>
      </c>
    </row>
    <row r="331" spans="1:80">
      <c r="A331" s="260"/>
      <c r="B331" s="264"/>
      <c r="C331" s="322" t="s">
        <v>1314</v>
      </c>
      <c r="D331" s="323"/>
      <c r="E331" s="265">
        <v>0.9425</v>
      </c>
      <c r="F331" s="266"/>
      <c r="G331" s="267"/>
      <c r="H331" s="268"/>
      <c r="I331" s="262"/>
      <c r="J331" s="269"/>
      <c r="K331" s="262"/>
      <c r="M331" s="263" t="s">
        <v>1314</v>
      </c>
      <c r="O331" s="251"/>
    </row>
    <row r="332" spans="1:80">
      <c r="A332" s="260"/>
      <c r="B332" s="264"/>
      <c r="C332" s="322" t="s">
        <v>1749</v>
      </c>
      <c r="D332" s="323"/>
      <c r="E332" s="265">
        <v>0.24</v>
      </c>
      <c r="F332" s="266"/>
      <c r="G332" s="267"/>
      <c r="H332" s="268"/>
      <c r="I332" s="262"/>
      <c r="J332" s="269"/>
      <c r="K332" s="262"/>
      <c r="M332" s="263" t="s">
        <v>1749</v>
      </c>
      <c r="O332" s="251"/>
    </row>
    <row r="333" spans="1:80" ht="22.5">
      <c r="A333" s="252">
        <v>117</v>
      </c>
      <c r="B333" s="253" t="s">
        <v>1315</v>
      </c>
      <c r="C333" s="254" t="s">
        <v>1316</v>
      </c>
      <c r="D333" s="255" t="s">
        <v>110</v>
      </c>
      <c r="E333" s="256">
        <v>0.65600000000000003</v>
      </c>
      <c r="F333" s="256"/>
      <c r="G333" s="257">
        <f>E333*F333</f>
        <v>0</v>
      </c>
      <c r="H333" s="258">
        <v>8.1999999999999998E-4</v>
      </c>
      <c r="I333" s="259">
        <f>E333*H333</f>
        <v>5.3792E-4</v>
      </c>
      <c r="J333" s="258">
        <v>0</v>
      </c>
      <c r="K333" s="259">
        <f>E333*J333</f>
        <v>0</v>
      </c>
      <c r="O333" s="251">
        <v>2</v>
      </c>
      <c r="AA333" s="226">
        <v>1</v>
      </c>
      <c r="AB333" s="226">
        <v>0</v>
      </c>
      <c r="AC333" s="226">
        <v>0</v>
      </c>
      <c r="AZ333" s="226">
        <v>2</v>
      </c>
      <c r="BA333" s="226">
        <f>IF(AZ333=1,G333,0)</f>
        <v>0</v>
      </c>
      <c r="BB333" s="226">
        <f>IF(AZ333=2,G333,0)</f>
        <v>0</v>
      </c>
      <c r="BC333" s="226">
        <f>IF(AZ333=3,G333,0)</f>
        <v>0</v>
      </c>
      <c r="BD333" s="226">
        <f>IF(AZ333=4,G333,0)</f>
        <v>0</v>
      </c>
      <c r="BE333" s="226">
        <f>IF(AZ333=5,G333,0)</f>
        <v>0</v>
      </c>
      <c r="CA333" s="251">
        <v>1</v>
      </c>
      <c r="CB333" s="251">
        <v>0</v>
      </c>
    </row>
    <row r="334" spans="1:80">
      <c r="A334" s="260"/>
      <c r="B334" s="264"/>
      <c r="C334" s="322" t="s">
        <v>1750</v>
      </c>
      <c r="D334" s="323"/>
      <c r="E334" s="265">
        <v>0.65600000000000003</v>
      </c>
      <c r="F334" s="266"/>
      <c r="G334" s="267"/>
      <c r="H334" s="268"/>
      <c r="I334" s="262"/>
      <c r="J334" s="269"/>
      <c r="K334" s="262"/>
      <c r="M334" s="263" t="s">
        <v>1750</v>
      </c>
      <c r="O334" s="251"/>
    </row>
    <row r="335" spans="1:80">
      <c r="A335" s="252">
        <v>118</v>
      </c>
      <c r="B335" s="253" t="s">
        <v>903</v>
      </c>
      <c r="C335" s="254" t="s">
        <v>904</v>
      </c>
      <c r="D335" s="255" t="s">
        <v>110</v>
      </c>
      <c r="E335" s="256">
        <v>0.24</v>
      </c>
      <c r="F335" s="256"/>
      <c r="G335" s="257">
        <f>E335*F335</f>
        <v>0</v>
      </c>
      <c r="H335" s="258">
        <v>1.2999999999999999E-4</v>
      </c>
      <c r="I335" s="259">
        <f>E335*H335</f>
        <v>3.1199999999999999E-5</v>
      </c>
      <c r="J335" s="258">
        <v>0</v>
      </c>
      <c r="K335" s="259">
        <f>E335*J335</f>
        <v>0</v>
      </c>
      <c r="O335" s="251">
        <v>2</v>
      </c>
      <c r="AA335" s="226">
        <v>1</v>
      </c>
      <c r="AB335" s="226">
        <v>7</v>
      </c>
      <c r="AC335" s="226">
        <v>7</v>
      </c>
      <c r="AZ335" s="226">
        <v>2</v>
      </c>
      <c r="BA335" s="226">
        <f>IF(AZ335=1,G335,0)</f>
        <v>0</v>
      </c>
      <c r="BB335" s="226">
        <f>IF(AZ335=2,G335,0)</f>
        <v>0</v>
      </c>
      <c r="BC335" s="226">
        <f>IF(AZ335=3,G335,0)</f>
        <v>0</v>
      </c>
      <c r="BD335" s="226">
        <f>IF(AZ335=4,G335,0)</f>
        <v>0</v>
      </c>
      <c r="BE335" s="226">
        <f>IF(AZ335=5,G335,0)</f>
        <v>0</v>
      </c>
      <c r="CA335" s="251">
        <v>1</v>
      </c>
      <c r="CB335" s="251">
        <v>7</v>
      </c>
    </row>
    <row r="336" spans="1:80">
      <c r="A336" s="260"/>
      <c r="B336" s="264"/>
      <c r="C336" s="322" t="s">
        <v>1749</v>
      </c>
      <c r="D336" s="323"/>
      <c r="E336" s="265">
        <v>0.24</v>
      </c>
      <c r="F336" s="266"/>
      <c r="G336" s="267"/>
      <c r="H336" s="268"/>
      <c r="I336" s="262"/>
      <c r="J336" s="269"/>
      <c r="K336" s="262"/>
      <c r="M336" s="263" t="s">
        <v>1749</v>
      </c>
      <c r="O336" s="251"/>
    </row>
    <row r="337" spans="1:80">
      <c r="A337" s="252">
        <v>119</v>
      </c>
      <c r="B337" s="253" t="s">
        <v>1318</v>
      </c>
      <c r="C337" s="254" t="s">
        <v>1319</v>
      </c>
      <c r="D337" s="255" t="s">
        <v>110</v>
      </c>
      <c r="E337" s="256">
        <v>0.9425</v>
      </c>
      <c r="F337" s="256"/>
      <c r="G337" s="257">
        <f>E337*F337</f>
        <v>0</v>
      </c>
      <c r="H337" s="258">
        <v>8.8999999999999995E-4</v>
      </c>
      <c r="I337" s="259">
        <f>E337*H337</f>
        <v>8.3882499999999997E-4</v>
      </c>
      <c r="J337" s="258">
        <v>0</v>
      </c>
      <c r="K337" s="259">
        <f>E337*J337</f>
        <v>0</v>
      </c>
      <c r="O337" s="251">
        <v>2</v>
      </c>
      <c r="AA337" s="226">
        <v>1</v>
      </c>
      <c r="AB337" s="226">
        <v>7</v>
      </c>
      <c r="AC337" s="226">
        <v>7</v>
      </c>
      <c r="AZ337" s="226">
        <v>2</v>
      </c>
      <c r="BA337" s="226">
        <f>IF(AZ337=1,G337,0)</f>
        <v>0</v>
      </c>
      <c r="BB337" s="226">
        <f>IF(AZ337=2,G337,0)</f>
        <v>0</v>
      </c>
      <c r="BC337" s="226">
        <f>IF(AZ337=3,G337,0)</f>
        <v>0</v>
      </c>
      <c r="BD337" s="226">
        <f>IF(AZ337=4,G337,0)</f>
        <v>0</v>
      </c>
      <c r="BE337" s="226">
        <f>IF(AZ337=5,G337,0)</f>
        <v>0</v>
      </c>
      <c r="CA337" s="251">
        <v>1</v>
      </c>
      <c r="CB337" s="251">
        <v>7</v>
      </c>
    </row>
    <row r="338" spans="1:80">
      <c r="A338" s="260"/>
      <c r="B338" s="264"/>
      <c r="C338" s="322" t="s">
        <v>1320</v>
      </c>
      <c r="D338" s="323"/>
      <c r="E338" s="265">
        <v>0.9425</v>
      </c>
      <c r="F338" s="266"/>
      <c r="G338" s="267"/>
      <c r="H338" s="268"/>
      <c r="I338" s="262"/>
      <c r="J338" s="269"/>
      <c r="K338" s="262"/>
      <c r="M338" s="263" t="s">
        <v>1320</v>
      </c>
      <c r="O338" s="251"/>
    </row>
    <row r="339" spans="1:80">
      <c r="A339" s="270"/>
      <c r="B339" s="271" t="s">
        <v>100</v>
      </c>
      <c r="C339" s="272" t="s">
        <v>898</v>
      </c>
      <c r="D339" s="273"/>
      <c r="E339" s="274"/>
      <c r="F339" s="275"/>
      <c r="G339" s="276">
        <f>SUM(G329:G338)</f>
        <v>0</v>
      </c>
      <c r="H339" s="277"/>
      <c r="I339" s="278">
        <f>SUM(I329:I338)</f>
        <v>1.7745199999999999E-3</v>
      </c>
      <c r="J339" s="277"/>
      <c r="K339" s="278">
        <f>SUM(K329:K338)</f>
        <v>0</v>
      </c>
      <c r="O339" s="251">
        <v>4</v>
      </c>
      <c r="BA339" s="279">
        <f>SUM(BA329:BA338)</f>
        <v>0</v>
      </c>
      <c r="BB339" s="279">
        <f>SUM(BB329:BB338)</f>
        <v>0</v>
      </c>
      <c r="BC339" s="279">
        <f>SUM(BC329:BC338)</f>
        <v>0</v>
      </c>
      <c r="BD339" s="279">
        <f>SUM(BD329:BD338)</f>
        <v>0</v>
      </c>
      <c r="BE339" s="279">
        <f>SUM(BE329:BE338)</f>
        <v>0</v>
      </c>
    </row>
    <row r="340" spans="1:80">
      <c r="A340" s="241" t="s">
        <v>96</v>
      </c>
      <c r="B340" s="242" t="s">
        <v>909</v>
      </c>
      <c r="C340" s="243" t="s">
        <v>910</v>
      </c>
      <c r="D340" s="244"/>
      <c r="E340" s="245"/>
      <c r="F340" s="245"/>
      <c r="G340" s="246"/>
      <c r="H340" s="247"/>
      <c r="I340" s="248"/>
      <c r="J340" s="249"/>
      <c r="K340" s="250"/>
      <c r="O340" s="251">
        <v>1</v>
      </c>
    </row>
    <row r="341" spans="1:80">
      <c r="A341" s="252">
        <v>120</v>
      </c>
      <c r="B341" s="253" t="s">
        <v>912</v>
      </c>
      <c r="C341" s="254" t="s">
        <v>913</v>
      </c>
      <c r="D341" s="255" t="s">
        <v>110</v>
      </c>
      <c r="E341" s="256">
        <v>1.21</v>
      </c>
      <c r="F341" s="256"/>
      <c r="G341" s="257">
        <f>E341*F341</f>
        <v>0</v>
      </c>
      <c r="H341" s="258">
        <v>1.7000000000000001E-4</v>
      </c>
      <c r="I341" s="259">
        <f>E341*H341</f>
        <v>2.0570000000000001E-4</v>
      </c>
      <c r="J341" s="258">
        <v>0</v>
      </c>
      <c r="K341" s="259">
        <f>E341*J341</f>
        <v>0</v>
      </c>
      <c r="O341" s="251">
        <v>2</v>
      </c>
      <c r="AA341" s="226">
        <v>1</v>
      </c>
      <c r="AB341" s="226">
        <v>0</v>
      </c>
      <c r="AC341" s="226">
        <v>0</v>
      </c>
      <c r="AZ341" s="226">
        <v>2</v>
      </c>
      <c r="BA341" s="226">
        <f>IF(AZ341=1,G341,0)</f>
        <v>0</v>
      </c>
      <c r="BB341" s="226">
        <f>IF(AZ341=2,G341,0)</f>
        <v>0</v>
      </c>
      <c r="BC341" s="226">
        <f>IF(AZ341=3,G341,0)</f>
        <v>0</v>
      </c>
      <c r="BD341" s="226">
        <f>IF(AZ341=4,G341,0)</f>
        <v>0</v>
      </c>
      <c r="BE341" s="226">
        <f>IF(AZ341=5,G341,0)</f>
        <v>0</v>
      </c>
      <c r="CA341" s="251">
        <v>1</v>
      </c>
      <c r="CB341" s="251">
        <v>0</v>
      </c>
    </row>
    <row r="342" spans="1:80" ht="22.5">
      <c r="A342" s="260"/>
      <c r="B342" s="261"/>
      <c r="C342" s="319" t="s">
        <v>1751</v>
      </c>
      <c r="D342" s="320"/>
      <c r="E342" s="320"/>
      <c r="F342" s="320"/>
      <c r="G342" s="321"/>
      <c r="I342" s="262"/>
      <c r="K342" s="262"/>
      <c r="L342" s="263" t="s">
        <v>1751</v>
      </c>
      <c r="O342" s="251">
        <v>3</v>
      </c>
    </row>
    <row r="343" spans="1:80">
      <c r="A343" s="260"/>
      <c r="B343" s="264"/>
      <c r="C343" s="322" t="s">
        <v>1672</v>
      </c>
      <c r="D343" s="323"/>
      <c r="E343" s="265">
        <v>0.90749999999999997</v>
      </c>
      <c r="F343" s="266"/>
      <c r="G343" s="267"/>
      <c r="H343" s="268"/>
      <c r="I343" s="262"/>
      <c r="J343" s="269"/>
      <c r="K343" s="262"/>
      <c r="M343" s="263" t="s">
        <v>1672</v>
      </c>
      <c r="O343" s="251"/>
    </row>
    <row r="344" spans="1:80">
      <c r="A344" s="260"/>
      <c r="B344" s="264"/>
      <c r="C344" s="322" t="s">
        <v>1673</v>
      </c>
      <c r="D344" s="323"/>
      <c r="E344" s="265">
        <v>0.30249999999999999</v>
      </c>
      <c r="F344" s="266"/>
      <c r="G344" s="267"/>
      <c r="H344" s="268"/>
      <c r="I344" s="262"/>
      <c r="J344" s="269"/>
      <c r="K344" s="262"/>
      <c r="M344" s="263" t="s">
        <v>1673</v>
      </c>
      <c r="O344" s="251"/>
    </row>
    <row r="345" spans="1:80">
      <c r="A345" s="252">
        <v>121</v>
      </c>
      <c r="B345" s="253" t="s">
        <v>921</v>
      </c>
      <c r="C345" s="254" t="s">
        <v>922</v>
      </c>
      <c r="D345" s="255" t="s">
        <v>110</v>
      </c>
      <c r="E345" s="256">
        <v>1.21</v>
      </c>
      <c r="F345" s="256"/>
      <c r="G345" s="257">
        <f>E345*F345</f>
        <v>0</v>
      </c>
      <c r="H345" s="258">
        <v>4.6000000000000001E-4</v>
      </c>
      <c r="I345" s="259">
        <f>E345*H345</f>
        <v>5.5659999999999998E-4</v>
      </c>
      <c r="J345" s="258">
        <v>0</v>
      </c>
      <c r="K345" s="259">
        <f>E345*J345</f>
        <v>0</v>
      </c>
      <c r="O345" s="251">
        <v>2</v>
      </c>
      <c r="AA345" s="226">
        <v>1</v>
      </c>
      <c r="AB345" s="226">
        <v>7</v>
      </c>
      <c r="AC345" s="226">
        <v>7</v>
      </c>
      <c r="AZ345" s="226">
        <v>2</v>
      </c>
      <c r="BA345" s="226">
        <f>IF(AZ345=1,G345,0)</f>
        <v>0</v>
      </c>
      <c r="BB345" s="226">
        <f>IF(AZ345=2,G345,0)</f>
        <v>0</v>
      </c>
      <c r="BC345" s="226">
        <f>IF(AZ345=3,G345,0)</f>
        <v>0</v>
      </c>
      <c r="BD345" s="226">
        <f>IF(AZ345=4,G345,0)</f>
        <v>0</v>
      </c>
      <c r="BE345" s="226">
        <f>IF(AZ345=5,G345,0)</f>
        <v>0</v>
      </c>
      <c r="CA345" s="251">
        <v>1</v>
      </c>
      <c r="CB345" s="251">
        <v>7</v>
      </c>
    </row>
    <row r="346" spans="1:80" ht="22.5">
      <c r="A346" s="260"/>
      <c r="B346" s="261"/>
      <c r="C346" s="319" t="s">
        <v>1515</v>
      </c>
      <c r="D346" s="320"/>
      <c r="E346" s="320"/>
      <c r="F346" s="320"/>
      <c r="G346" s="321"/>
      <c r="I346" s="262"/>
      <c r="K346" s="262"/>
      <c r="L346" s="263" t="s">
        <v>1515</v>
      </c>
      <c r="O346" s="251">
        <v>3</v>
      </c>
    </row>
    <row r="347" spans="1:80">
      <c r="A347" s="260"/>
      <c r="B347" s="264"/>
      <c r="C347" s="322" t="s">
        <v>1672</v>
      </c>
      <c r="D347" s="323"/>
      <c r="E347" s="265">
        <v>0.90749999999999997</v>
      </c>
      <c r="F347" s="266"/>
      <c r="G347" s="267"/>
      <c r="H347" s="268"/>
      <c r="I347" s="262"/>
      <c r="J347" s="269"/>
      <c r="K347" s="262"/>
      <c r="M347" s="263" t="s">
        <v>1672</v>
      </c>
      <c r="O347" s="251"/>
    </row>
    <row r="348" spans="1:80">
      <c r="A348" s="260"/>
      <c r="B348" s="264"/>
      <c r="C348" s="322" t="s">
        <v>1673</v>
      </c>
      <c r="D348" s="323"/>
      <c r="E348" s="265">
        <v>0.30249999999999999</v>
      </c>
      <c r="F348" s="266"/>
      <c r="G348" s="267"/>
      <c r="H348" s="268"/>
      <c r="I348" s="262"/>
      <c r="J348" s="269"/>
      <c r="K348" s="262"/>
      <c r="M348" s="263" t="s">
        <v>1673</v>
      </c>
      <c r="O348" s="251"/>
    </row>
    <row r="349" spans="1:80">
      <c r="A349" s="252">
        <v>122</v>
      </c>
      <c r="B349" s="253" t="s">
        <v>924</v>
      </c>
      <c r="C349" s="254" t="s">
        <v>925</v>
      </c>
      <c r="D349" s="255" t="s">
        <v>110</v>
      </c>
      <c r="E349" s="256">
        <v>60.807200000000002</v>
      </c>
      <c r="F349" s="256"/>
      <c r="G349" s="257">
        <f>E349*F349</f>
        <v>0</v>
      </c>
      <c r="H349" s="258">
        <v>2.5999999999999998E-4</v>
      </c>
      <c r="I349" s="259">
        <f>E349*H349</f>
        <v>1.5809871999999999E-2</v>
      </c>
      <c r="J349" s="258">
        <v>0</v>
      </c>
      <c r="K349" s="259">
        <f>E349*J349</f>
        <v>0</v>
      </c>
      <c r="O349" s="251">
        <v>2</v>
      </c>
      <c r="AA349" s="226">
        <v>1</v>
      </c>
      <c r="AB349" s="226">
        <v>7</v>
      </c>
      <c r="AC349" s="226">
        <v>7</v>
      </c>
      <c r="AZ349" s="226">
        <v>2</v>
      </c>
      <c r="BA349" s="226">
        <f>IF(AZ349=1,G349,0)</f>
        <v>0</v>
      </c>
      <c r="BB349" s="226">
        <f>IF(AZ349=2,G349,0)</f>
        <v>0</v>
      </c>
      <c r="BC349" s="226">
        <f>IF(AZ349=3,G349,0)</f>
        <v>0</v>
      </c>
      <c r="BD349" s="226">
        <f>IF(AZ349=4,G349,0)</f>
        <v>0</v>
      </c>
      <c r="BE349" s="226">
        <f>IF(AZ349=5,G349,0)</f>
        <v>0</v>
      </c>
      <c r="CA349" s="251">
        <v>1</v>
      </c>
      <c r="CB349" s="251">
        <v>7</v>
      </c>
    </row>
    <row r="350" spans="1:80">
      <c r="A350" s="260"/>
      <c r="B350" s="264"/>
      <c r="C350" s="322" t="s">
        <v>1752</v>
      </c>
      <c r="D350" s="323"/>
      <c r="E350" s="265">
        <v>13.44</v>
      </c>
      <c r="F350" s="266"/>
      <c r="G350" s="267"/>
      <c r="H350" s="268"/>
      <c r="I350" s="262"/>
      <c r="J350" s="269"/>
      <c r="K350" s="262"/>
      <c r="M350" s="263" t="s">
        <v>1752</v>
      </c>
      <c r="O350" s="251"/>
    </row>
    <row r="351" spans="1:80">
      <c r="A351" s="260"/>
      <c r="B351" s="264"/>
      <c r="C351" s="322" t="s">
        <v>1753</v>
      </c>
      <c r="D351" s="323"/>
      <c r="E351" s="265">
        <v>10.528</v>
      </c>
      <c r="F351" s="266"/>
      <c r="G351" s="267"/>
      <c r="H351" s="268"/>
      <c r="I351" s="262"/>
      <c r="J351" s="269"/>
      <c r="K351" s="262"/>
      <c r="M351" s="263" t="s">
        <v>1753</v>
      </c>
      <c r="O351" s="251"/>
    </row>
    <row r="352" spans="1:80">
      <c r="A352" s="260"/>
      <c r="B352" s="264"/>
      <c r="C352" s="322" t="s">
        <v>1754</v>
      </c>
      <c r="D352" s="323"/>
      <c r="E352" s="265">
        <v>8.6999999999999993</v>
      </c>
      <c r="F352" s="266"/>
      <c r="G352" s="267"/>
      <c r="H352" s="268"/>
      <c r="I352" s="262"/>
      <c r="J352" s="269"/>
      <c r="K352" s="262"/>
      <c r="M352" s="263" t="s">
        <v>1754</v>
      </c>
      <c r="O352" s="251"/>
    </row>
    <row r="353" spans="1:80">
      <c r="A353" s="260"/>
      <c r="B353" s="264"/>
      <c r="C353" s="322" t="s">
        <v>1755</v>
      </c>
      <c r="D353" s="323"/>
      <c r="E353" s="265">
        <v>28.139199999999999</v>
      </c>
      <c r="F353" s="266"/>
      <c r="G353" s="267"/>
      <c r="H353" s="268"/>
      <c r="I353" s="262"/>
      <c r="J353" s="269"/>
      <c r="K353" s="262"/>
      <c r="M353" s="263" t="s">
        <v>1755</v>
      </c>
      <c r="O353" s="251"/>
    </row>
    <row r="354" spans="1:80">
      <c r="A354" s="252">
        <v>123</v>
      </c>
      <c r="B354" s="253" t="s">
        <v>931</v>
      </c>
      <c r="C354" s="254" t="s">
        <v>932</v>
      </c>
      <c r="D354" s="255" t="s">
        <v>110</v>
      </c>
      <c r="E354" s="256">
        <v>17.283799999999999</v>
      </c>
      <c r="F354" s="256"/>
      <c r="G354" s="257">
        <f>E354*F354</f>
        <v>0</v>
      </c>
      <c r="H354" s="258">
        <v>2.5999999999999998E-4</v>
      </c>
      <c r="I354" s="259">
        <f>E354*H354</f>
        <v>4.4937879999999994E-3</v>
      </c>
      <c r="J354" s="258">
        <v>0</v>
      </c>
      <c r="K354" s="259">
        <f>E354*J354</f>
        <v>0</v>
      </c>
      <c r="O354" s="251">
        <v>2</v>
      </c>
      <c r="AA354" s="226">
        <v>1</v>
      </c>
      <c r="AB354" s="226">
        <v>7</v>
      </c>
      <c r="AC354" s="226">
        <v>7</v>
      </c>
      <c r="AZ354" s="226">
        <v>2</v>
      </c>
      <c r="BA354" s="226">
        <f>IF(AZ354=1,G354,0)</f>
        <v>0</v>
      </c>
      <c r="BB354" s="226">
        <f>IF(AZ354=2,G354,0)</f>
        <v>0</v>
      </c>
      <c r="BC354" s="226">
        <f>IF(AZ354=3,G354,0)</f>
        <v>0</v>
      </c>
      <c r="BD354" s="226">
        <f>IF(AZ354=4,G354,0)</f>
        <v>0</v>
      </c>
      <c r="BE354" s="226">
        <f>IF(AZ354=5,G354,0)</f>
        <v>0</v>
      </c>
      <c r="CA354" s="251">
        <v>1</v>
      </c>
      <c r="CB354" s="251">
        <v>7</v>
      </c>
    </row>
    <row r="355" spans="1:80">
      <c r="A355" s="260"/>
      <c r="B355" s="264"/>
      <c r="C355" s="322" t="s">
        <v>1756</v>
      </c>
      <c r="D355" s="323"/>
      <c r="E355" s="265">
        <v>17.283799999999999</v>
      </c>
      <c r="F355" s="266"/>
      <c r="G355" s="267"/>
      <c r="H355" s="268"/>
      <c r="I355" s="262"/>
      <c r="J355" s="269"/>
      <c r="K355" s="262"/>
      <c r="M355" s="263" t="s">
        <v>1756</v>
      </c>
      <c r="O355" s="251"/>
    </row>
    <row r="356" spans="1:80">
      <c r="A356" s="270"/>
      <c r="B356" s="271" t="s">
        <v>100</v>
      </c>
      <c r="C356" s="272" t="s">
        <v>911</v>
      </c>
      <c r="D356" s="273"/>
      <c r="E356" s="274"/>
      <c r="F356" s="275"/>
      <c r="G356" s="276">
        <f>SUM(G340:G355)</f>
        <v>0</v>
      </c>
      <c r="H356" s="277"/>
      <c r="I356" s="278">
        <f>SUM(I340:I355)</f>
        <v>2.1065959999999998E-2</v>
      </c>
      <c r="J356" s="277"/>
      <c r="K356" s="278">
        <f>SUM(K340:K355)</f>
        <v>0</v>
      </c>
      <c r="O356" s="251">
        <v>4</v>
      </c>
      <c r="BA356" s="279">
        <f>SUM(BA340:BA355)</f>
        <v>0</v>
      </c>
      <c r="BB356" s="279">
        <f>SUM(BB340:BB355)</f>
        <v>0</v>
      </c>
      <c r="BC356" s="279">
        <f>SUM(BC340:BC355)</f>
        <v>0</v>
      </c>
      <c r="BD356" s="279">
        <f>SUM(BD340:BD355)</f>
        <v>0</v>
      </c>
      <c r="BE356" s="279">
        <f>SUM(BE340:BE355)</f>
        <v>0</v>
      </c>
    </row>
    <row r="357" spans="1:80">
      <c r="A357" s="241" t="s">
        <v>96</v>
      </c>
      <c r="B357" s="242" t="s">
        <v>938</v>
      </c>
      <c r="C357" s="243" t="s">
        <v>939</v>
      </c>
      <c r="D357" s="244"/>
      <c r="E357" s="245"/>
      <c r="F357" s="245"/>
      <c r="G357" s="246"/>
      <c r="H357" s="247"/>
      <c r="I357" s="248"/>
      <c r="J357" s="249"/>
      <c r="K357" s="250"/>
      <c r="O357" s="251">
        <v>1</v>
      </c>
    </row>
    <row r="358" spans="1:80">
      <c r="A358" s="252">
        <v>124</v>
      </c>
      <c r="B358" s="253" t="s">
        <v>941</v>
      </c>
      <c r="C358" s="254" t="s">
        <v>942</v>
      </c>
      <c r="D358" s="255" t="s">
        <v>140</v>
      </c>
      <c r="E358" s="256">
        <v>2.6686692000000001</v>
      </c>
      <c r="F358" s="256"/>
      <c r="G358" s="257">
        <f t="shared" ref="G358:G365" si="8">E358*F358</f>
        <v>0</v>
      </c>
      <c r="H358" s="258">
        <v>0</v>
      </c>
      <c r="I358" s="259">
        <f t="shared" ref="I358:I365" si="9">E358*H358</f>
        <v>0</v>
      </c>
      <c r="J358" s="258"/>
      <c r="K358" s="259">
        <f t="shared" ref="K358:K365" si="10">E358*J358</f>
        <v>0</v>
      </c>
      <c r="O358" s="251">
        <v>2</v>
      </c>
      <c r="AA358" s="226">
        <v>8</v>
      </c>
      <c r="AB358" s="226">
        <v>0</v>
      </c>
      <c r="AC358" s="226">
        <v>3</v>
      </c>
      <c r="AZ358" s="226">
        <v>1</v>
      </c>
      <c r="BA358" s="226">
        <f t="shared" ref="BA358:BA365" si="11">IF(AZ358=1,G358,0)</f>
        <v>0</v>
      </c>
      <c r="BB358" s="226">
        <f t="shared" ref="BB358:BB365" si="12">IF(AZ358=2,G358,0)</f>
        <v>0</v>
      </c>
      <c r="BC358" s="226">
        <f t="shared" ref="BC358:BC365" si="13">IF(AZ358=3,G358,0)</f>
        <v>0</v>
      </c>
      <c r="BD358" s="226">
        <f t="shared" ref="BD358:BD365" si="14">IF(AZ358=4,G358,0)</f>
        <v>0</v>
      </c>
      <c r="BE358" s="226">
        <f t="shared" ref="BE358:BE365" si="15">IF(AZ358=5,G358,0)</f>
        <v>0</v>
      </c>
      <c r="CA358" s="251">
        <v>8</v>
      </c>
      <c r="CB358" s="251">
        <v>0</v>
      </c>
    </row>
    <row r="359" spans="1:80">
      <c r="A359" s="252">
        <v>125</v>
      </c>
      <c r="B359" s="253" t="s">
        <v>943</v>
      </c>
      <c r="C359" s="254" t="s">
        <v>944</v>
      </c>
      <c r="D359" s="255" t="s">
        <v>140</v>
      </c>
      <c r="E359" s="256">
        <v>2.6686692000000001</v>
      </c>
      <c r="F359" s="256"/>
      <c r="G359" s="257">
        <f t="shared" si="8"/>
        <v>0</v>
      </c>
      <c r="H359" s="258">
        <v>0</v>
      </c>
      <c r="I359" s="259">
        <f t="shared" si="9"/>
        <v>0</v>
      </c>
      <c r="J359" s="258"/>
      <c r="K359" s="259">
        <f t="shared" si="10"/>
        <v>0</v>
      </c>
      <c r="O359" s="251">
        <v>2</v>
      </c>
      <c r="AA359" s="226">
        <v>8</v>
      </c>
      <c r="AB359" s="226">
        <v>0</v>
      </c>
      <c r="AC359" s="226">
        <v>3</v>
      </c>
      <c r="AZ359" s="226">
        <v>1</v>
      </c>
      <c r="BA359" s="226">
        <f t="shared" si="11"/>
        <v>0</v>
      </c>
      <c r="BB359" s="226">
        <f t="shared" si="12"/>
        <v>0</v>
      </c>
      <c r="BC359" s="226">
        <f t="shared" si="13"/>
        <v>0</v>
      </c>
      <c r="BD359" s="226">
        <f t="shared" si="14"/>
        <v>0</v>
      </c>
      <c r="BE359" s="226">
        <f t="shared" si="15"/>
        <v>0</v>
      </c>
      <c r="CA359" s="251">
        <v>8</v>
      </c>
      <c r="CB359" s="251">
        <v>0</v>
      </c>
    </row>
    <row r="360" spans="1:80">
      <c r="A360" s="252">
        <v>126</v>
      </c>
      <c r="B360" s="253" t="s">
        <v>945</v>
      </c>
      <c r="C360" s="254" t="s">
        <v>946</v>
      </c>
      <c r="D360" s="255" t="s">
        <v>140</v>
      </c>
      <c r="E360" s="256">
        <v>2.6686692000000001</v>
      </c>
      <c r="F360" s="256"/>
      <c r="G360" s="257">
        <f t="shared" si="8"/>
        <v>0</v>
      </c>
      <c r="H360" s="258">
        <v>0</v>
      </c>
      <c r="I360" s="259">
        <f t="shared" si="9"/>
        <v>0</v>
      </c>
      <c r="J360" s="258"/>
      <c r="K360" s="259">
        <f t="shared" si="10"/>
        <v>0</v>
      </c>
      <c r="O360" s="251">
        <v>2</v>
      </c>
      <c r="AA360" s="226">
        <v>8</v>
      </c>
      <c r="AB360" s="226">
        <v>0</v>
      </c>
      <c r="AC360" s="226">
        <v>3</v>
      </c>
      <c r="AZ360" s="226">
        <v>1</v>
      </c>
      <c r="BA360" s="226">
        <f t="shared" si="11"/>
        <v>0</v>
      </c>
      <c r="BB360" s="226">
        <f t="shared" si="12"/>
        <v>0</v>
      </c>
      <c r="BC360" s="226">
        <f t="shared" si="13"/>
        <v>0</v>
      </c>
      <c r="BD360" s="226">
        <f t="shared" si="14"/>
        <v>0</v>
      </c>
      <c r="BE360" s="226">
        <f t="shared" si="15"/>
        <v>0</v>
      </c>
      <c r="CA360" s="251">
        <v>8</v>
      </c>
      <c r="CB360" s="251">
        <v>0</v>
      </c>
    </row>
    <row r="361" spans="1:80">
      <c r="A361" s="252">
        <v>127</v>
      </c>
      <c r="B361" s="253" t="s">
        <v>947</v>
      </c>
      <c r="C361" s="254" t="s">
        <v>948</v>
      </c>
      <c r="D361" s="255" t="s">
        <v>140</v>
      </c>
      <c r="E361" s="256">
        <v>5.3373384000000001</v>
      </c>
      <c r="F361" s="256"/>
      <c r="G361" s="257">
        <f t="shared" si="8"/>
        <v>0</v>
      </c>
      <c r="H361" s="258">
        <v>0</v>
      </c>
      <c r="I361" s="259">
        <f t="shared" si="9"/>
        <v>0</v>
      </c>
      <c r="J361" s="258"/>
      <c r="K361" s="259">
        <f t="shared" si="10"/>
        <v>0</v>
      </c>
      <c r="O361" s="251">
        <v>2</v>
      </c>
      <c r="AA361" s="226">
        <v>8</v>
      </c>
      <c r="AB361" s="226">
        <v>0</v>
      </c>
      <c r="AC361" s="226">
        <v>3</v>
      </c>
      <c r="AZ361" s="226">
        <v>1</v>
      </c>
      <c r="BA361" s="226">
        <f t="shared" si="11"/>
        <v>0</v>
      </c>
      <c r="BB361" s="226">
        <f t="shared" si="12"/>
        <v>0</v>
      </c>
      <c r="BC361" s="226">
        <f t="shared" si="13"/>
        <v>0</v>
      </c>
      <c r="BD361" s="226">
        <f t="shared" si="14"/>
        <v>0</v>
      </c>
      <c r="BE361" s="226">
        <f t="shared" si="15"/>
        <v>0</v>
      </c>
      <c r="CA361" s="251">
        <v>8</v>
      </c>
      <c r="CB361" s="251">
        <v>0</v>
      </c>
    </row>
    <row r="362" spans="1:80">
      <c r="A362" s="252">
        <v>128</v>
      </c>
      <c r="B362" s="253" t="s">
        <v>949</v>
      </c>
      <c r="C362" s="254" t="s">
        <v>950</v>
      </c>
      <c r="D362" s="255" t="s">
        <v>140</v>
      </c>
      <c r="E362" s="256">
        <v>2.6686692000000001</v>
      </c>
      <c r="F362" s="256"/>
      <c r="G362" s="257">
        <f t="shared" si="8"/>
        <v>0</v>
      </c>
      <c r="H362" s="258">
        <v>0</v>
      </c>
      <c r="I362" s="259">
        <f t="shared" si="9"/>
        <v>0</v>
      </c>
      <c r="J362" s="258"/>
      <c r="K362" s="259">
        <f t="shared" si="10"/>
        <v>0</v>
      </c>
      <c r="O362" s="251">
        <v>2</v>
      </c>
      <c r="AA362" s="226">
        <v>8</v>
      </c>
      <c r="AB362" s="226">
        <v>1</v>
      </c>
      <c r="AC362" s="226">
        <v>3</v>
      </c>
      <c r="AZ362" s="226">
        <v>1</v>
      </c>
      <c r="BA362" s="226">
        <f t="shared" si="11"/>
        <v>0</v>
      </c>
      <c r="BB362" s="226">
        <f t="shared" si="12"/>
        <v>0</v>
      </c>
      <c r="BC362" s="226">
        <f t="shared" si="13"/>
        <v>0</v>
      </c>
      <c r="BD362" s="226">
        <f t="shared" si="14"/>
        <v>0</v>
      </c>
      <c r="BE362" s="226">
        <f t="shared" si="15"/>
        <v>0</v>
      </c>
      <c r="CA362" s="251">
        <v>8</v>
      </c>
      <c r="CB362" s="251">
        <v>1</v>
      </c>
    </row>
    <row r="363" spans="1:80">
      <c r="A363" s="252">
        <v>129</v>
      </c>
      <c r="B363" s="253" t="s">
        <v>951</v>
      </c>
      <c r="C363" s="254" t="s">
        <v>952</v>
      </c>
      <c r="D363" s="255" t="s">
        <v>140</v>
      </c>
      <c r="E363" s="256">
        <v>16.0120152</v>
      </c>
      <c r="F363" s="256"/>
      <c r="G363" s="257">
        <f t="shared" si="8"/>
        <v>0</v>
      </c>
      <c r="H363" s="258">
        <v>0</v>
      </c>
      <c r="I363" s="259">
        <f t="shared" si="9"/>
        <v>0</v>
      </c>
      <c r="J363" s="258"/>
      <c r="K363" s="259">
        <f t="shared" si="10"/>
        <v>0</v>
      </c>
      <c r="O363" s="251">
        <v>2</v>
      </c>
      <c r="AA363" s="226">
        <v>8</v>
      </c>
      <c r="AB363" s="226">
        <v>0</v>
      </c>
      <c r="AC363" s="226">
        <v>3</v>
      </c>
      <c r="AZ363" s="226">
        <v>1</v>
      </c>
      <c r="BA363" s="226">
        <f t="shared" si="11"/>
        <v>0</v>
      </c>
      <c r="BB363" s="226">
        <f t="shared" si="12"/>
        <v>0</v>
      </c>
      <c r="BC363" s="226">
        <f t="shared" si="13"/>
        <v>0</v>
      </c>
      <c r="BD363" s="226">
        <f t="shared" si="14"/>
        <v>0</v>
      </c>
      <c r="BE363" s="226">
        <f t="shared" si="15"/>
        <v>0</v>
      </c>
      <c r="CA363" s="251">
        <v>8</v>
      </c>
      <c r="CB363" s="251">
        <v>0</v>
      </c>
    </row>
    <row r="364" spans="1:80">
      <c r="A364" s="252">
        <v>130</v>
      </c>
      <c r="B364" s="253" t="s">
        <v>953</v>
      </c>
      <c r="C364" s="254" t="s">
        <v>954</v>
      </c>
      <c r="D364" s="255" t="s">
        <v>140</v>
      </c>
      <c r="E364" s="256">
        <v>2.6686692000000001</v>
      </c>
      <c r="F364" s="256"/>
      <c r="G364" s="257">
        <f t="shared" si="8"/>
        <v>0</v>
      </c>
      <c r="H364" s="258">
        <v>0</v>
      </c>
      <c r="I364" s="259">
        <f t="shared" si="9"/>
        <v>0</v>
      </c>
      <c r="J364" s="258"/>
      <c r="K364" s="259">
        <f t="shared" si="10"/>
        <v>0</v>
      </c>
      <c r="O364" s="251">
        <v>2</v>
      </c>
      <c r="AA364" s="226">
        <v>8</v>
      </c>
      <c r="AB364" s="226">
        <v>0</v>
      </c>
      <c r="AC364" s="226">
        <v>3</v>
      </c>
      <c r="AZ364" s="226">
        <v>1</v>
      </c>
      <c r="BA364" s="226">
        <f t="shared" si="11"/>
        <v>0</v>
      </c>
      <c r="BB364" s="226">
        <f t="shared" si="12"/>
        <v>0</v>
      </c>
      <c r="BC364" s="226">
        <f t="shared" si="13"/>
        <v>0</v>
      </c>
      <c r="BD364" s="226">
        <f t="shared" si="14"/>
        <v>0</v>
      </c>
      <c r="BE364" s="226">
        <f t="shared" si="15"/>
        <v>0</v>
      </c>
      <c r="CA364" s="251">
        <v>8</v>
      </c>
      <c r="CB364" s="251">
        <v>0</v>
      </c>
    </row>
    <row r="365" spans="1:80">
      <c r="A365" s="252">
        <v>131</v>
      </c>
      <c r="B365" s="253" t="s">
        <v>955</v>
      </c>
      <c r="C365" s="254" t="s">
        <v>956</v>
      </c>
      <c r="D365" s="255" t="s">
        <v>140</v>
      </c>
      <c r="E365" s="256">
        <v>2.6686692000000001</v>
      </c>
      <c r="F365" s="256"/>
      <c r="G365" s="257">
        <f t="shared" si="8"/>
        <v>0</v>
      </c>
      <c r="H365" s="258">
        <v>0</v>
      </c>
      <c r="I365" s="259">
        <f t="shared" si="9"/>
        <v>0</v>
      </c>
      <c r="J365" s="258"/>
      <c r="K365" s="259">
        <f t="shared" si="10"/>
        <v>0</v>
      </c>
      <c r="O365" s="251">
        <v>2</v>
      </c>
      <c r="AA365" s="226">
        <v>8</v>
      </c>
      <c r="AB365" s="226">
        <v>0</v>
      </c>
      <c r="AC365" s="226">
        <v>3</v>
      </c>
      <c r="AZ365" s="226">
        <v>1</v>
      </c>
      <c r="BA365" s="226">
        <f t="shared" si="11"/>
        <v>0</v>
      </c>
      <c r="BB365" s="226">
        <f t="shared" si="12"/>
        <v>0</v>
      </c>
      <c r="BC365" s="226">
        <f t="shared" si="13"/>
        <v>0</v>
      </c>
      <c r="BD365" s="226">
        <f t="shared" si="14"/>
        <v>0</v>
      </c>
      <c r="BE365" s="226">
        <f t="shared" si="15"/>
        <v>0</v>
      </c>
      <c r="CA365" s="251">
        <v>8</v>
      </c>
      <c r="CB365" s="251">
        <v>0</v>
      </c>
    </row>
    <row r="366" spans="1:80">
      <c r="A366" s="270"/>
      <c r="B366" s="271" t="s">
        <v>100</v>
      </c>
      <c r="C366" s="272" t="s">
        <v>940</v>
      </c>
      <c r="D366" s="273"/>
      <c r="E366" s="274"/>
      <c r="F366" s="275"/>
      <c r="G366" s="276">
        <f>SUM(G357:G365)</f>
        <v>0</v>
      </c>
      <c r="H366" s="277"/>
      <c r="I366" s="278">
        <f>SUM(I357:I365)</f>
        <v>0</v>
      </c>
      <c r="J366" s="277"/>
      <c r="K366" s="278">
        <f>SUM(K357:K365)</f>
        <v>0</v>
      </c>
      <c r="O366" s="251">
        <v>4</v>
      </c>
      <c r="BA366" s="279">
        <f>SUM(BA357:BA365)</f>
        <v>0</v>
      </c>
      <c r="BB366" s="279">
        <f>SUM(BB357:BB365)</f>
        <v>0</v>
      </c>
      <c r="BC366" s="279">
        <f>SUM(BC357:BC365)</f>
        <v>0</v>
      </c>
      <c r="BD366" s="279">
        <f>SUM(BD357:BD365)</f>
        <v>0</v>
      </c>
      <c r="BE366" s="279">
        <f>SUM(BE357:BE365)</f>
        <v>0</v>
      </c>
    </row>
    <row r="367" spans="1:80">
      <c r="A367" s="241" t="s">
        <v>96</v>
      </c>
      <c r="B367" s="242" t="s">
        <v>957</v>
      </c>
      <c r="C367" s="243" t="s">
        <v>958</v>
      </c>
      <c r="D367" s="244"/>
      <c r="E367" s="245"/>
      <c r="F367" s="245"/>
      <c r="G367" s="246"/>
      <c r="H367" s="247"/>
      <c r="I367" s="248"/>
      <c r="J367" s="249"/>
      <c r="K367" s="250"/>
      <c r="O367" s="251">
        <v>1</v>
      </c>
    </row>
    <row r="368" spans="1:80" ht="22.5">
      <c r="A368" s="252">
        <v>132</v>
      </c>
      <c r="B368" s="253" t="s">
        <v>1324</v>
      </c>
      <c r="C368" s="254" t="s">
        <v>1325</v>
      </c>
      <c r="D368" s="255" t="s">
        <v>312</v>
      </c>
      <c r="E368" s="256">
        <v>25</v>
      </c>
      <c r="F368" s="256"/>
      <c r="G368" s="257">
        <f>E368*F368</f>
        <v>0</v>
      </c>
      <c r="H368" s="258">
        <v>1.7000000000000001E-4</v>
      </c>
      <c r="I368" s="259">
        <f>E368*H368</f>
        <v>4.2500000000000003E-3</v>
      </c>
      <c r="J368" s="258">
        <v>0</v>
      </c>
      <c r="K368" s="259">
        <f>E368*J368</f>
        <v>0</v>
      </c>
      <c r="O368" s="251">
        <v>2</v>
      </c>
      <c r="AA368" s="226">
        <v>1</v>
      </c>
      <c r="AB368" s="226">
        <v>9</v>
      </c>
      <c r="AC368" s="226">
        <v>9</v>
      </c>
      <c r="AZ368" s="226">
        <v>4</v>
      </c>
      <c r="BA368" s="226">
        <f>IF(AZ368=1,G368,0)</f>
        <v>0</v>
      </c>
      <c r="BB368" s="226">
        <f>IF(AZ368=2,G368,0)</f>
        <v>0</v>
      </c>
      <c r="BC368" s="226">
        <f>IF(AZ368=3,G368,0)</f>
        <v>0</v>
      </c>
      <c r="BD368" s="226">
        <f>IF(AZ368=4,G368,0)</f>
        <v>0</v>
      </c>
      <c r="BE368" s="226">
        <f>IF(AZ368=5,G368,0)</f>
        <v>0</v>
      </c>
      <c r="CA368" s="251">
        <v>1</v>
      </c>
      <c r="CB368" s="251">
        <v>9</v>
      </c>
    </row>
    <row r="369" spans="1:80">
      <c r="A369" s="260"/>
      <c r="B369" s="261"/>
      <c r="C369" s="319"/>
      <c r="D369" s="320"/>
      <c r="E369" s="320"/>
      <c r="F369" s="320"/>
      <c r="G369" s="321"/>
      <c r="I369" s="262"/>
      <c r="K369" s="262"/>
      <c r="L369" s="263"/>
      <c r="O369" s="251">
        <v>3</v>
      </c>
    </row>
    <row r="370" spans="1:80">
      <c r="A370" s="260"/>
      <c r="B370" s="264"/>
      <c r="C370" s="322" t="s">
        <v>625</v>
      </c>
      <c r="D370" s="323"/>
      <c r="E370" s="265">
        <v>25</v>
      </c>
      <c r="F370" s="266"/>
      <c r="G370" s="267"/>
      <c r="H370" s="268"/>
      <c r="I370" s="262"/>
      <c r="J370" s="269"/>
      <c r="K370" s="262"/>
      <c r="M370" s="263" t="s">
        <v>625</v>
      </c>
      <c r="O370" s="251"/>
    </row>
    <row r="371" spans="1:80" ht="22.5">
      <c r="A371" s="252">
        <v>133</v>
      </c>
      <c r="B371" s="253" t="s">
        <v>1327</v>
      </c>
      <c r="C371" s="254" t="s">
        <v>1328</v>
      </c>
      <c r="D371" s="255" t="s">
        <v>1161</v>
      </c>
      <c r="E371" s="256">
        <v>1</v>
      </c>
      <c r="F371" s="256"/>
      <c r="G371" s="257">
        <f>E371*F371</f>
        <v>0</v>
      </c>
      <c r="H371" s="258">
        <v>0</v>
      </c>
      <c r="I371" s="259">
        <f>E371*H371</f>
        <v>0</v>
      </c>
      <c r="J371" s="258">
        <v>0</v>
      </c>
      <c r="K371" s="259">
        <f>E371*J371</f>
        <v>0</v>
      </c>
      <c r="O371" s="251">
        <v>2</v>
      </c>
      <c r="AA371" s="226">
        <v>1</v>
      </c>
      <c r="AB371" s="226">
        <v>9</v>
      </c>
      <c r="AC371" s="226">
        <v>9</v>
      </c>
      <c r="AZ371" s="226">
        <v>4</v>
      </c>
      <c r="BA371" s="226">
        <f>IF(AZ371=1,G371,0)</f>
        <v>0</v>
      </c>
      <c r="BB371" s="226">
        <f>IF(AZ371=2,G371,0)</f>
        <v>0</v>
      </c>
      <c r="BC371" s="226">
        <f>IF(AZ371=3,G371,0)</f>
        <v>0</v>
      </c>
      <c r="BD371" s="226">
        <f>IF(AZ371=4,G371,0)</f>
        <v>0</v>
      </c>
      <c r="BE371" s="226">
        <f>IF(AZ371=5,G371,0)</f>
        <v>0</v>
      </c>
      <c r="CA371" s="251">
        <v>1</v>
      </c>
      <c r="CB371" s="251">
        <v>9</v>
      </c>
    </row>
    <row r="372" spans="1:80">
      <c r="A372" s="260"/>
      <c r="B372" s="261"/>
      <c r="C372" s="319" t="s">
        <v>1329</v>
      </c>
      <c r="D372" s="320"/>
      <c r="E372" s="320"/>
      <c r="F372" s="320"/>
      <c r="G372" s="321"/>
      <c r="I372" s="262"/>
      <c r="K372" s="262"/>
      <c r="L372" s="263" t="s">
        <v>1329</v>
      </c>
      <c r="O372" s="251">
        <v>3</v>
      </c>
    </row>
    <row r="373" spans="1:80">
      <c r="A373" s="260"/>
      <c r="B373" s="261"/>
      <c r="C373" s="319" t="s">
        <v>1330</v>
      </c>
      <c r="D373" s="320"/>
      <c r="E373" s="320"/>
      <c r="F373" s="320"/>
      <c r="G373" s="321"/>
      <c r="I373" s="262"/>
      <c r="K373" s="262"/>
      <c r="L373" s="263" t="s">
        <v>1330</v>
      </c>
      <c r="O373" s="251">
        <v>3</v>
      </c>
    </row>
    <row r="374" spans="1:80">
      <c r="A374" s="260"/>
      <c r="B374" s="261"/>
      <c r="C374" s="319" t="s">
        <v>1331</v>
      </c>
      <c r="D374" s="320"/>
      <c r="E374" s="320"/>
      <c r="F374" s="320"/>
      <c r="G374" s="321"/>
      <c r="I374" s="262"/>
      <c r="K374" s="262"/>
      <c r="L374" s="263" t="s">
        <v>1331</v>
      </c>
      <c r="O374" s="251">
        <v>3</v>
      </c>
    </row>
    <row r="375" spans="1:80">
      <c r="A375" s="260"/>
      <c r="B375" s="261"/>
      <c r="C375" s="319" t="s">
        <v>1332</v>
      </c>
      <c r="D375" s="320"/>
      <c r="E375" s="320"/>
      <c r="F375" s="320"/>
      <c r="G375" s="321"/>
      <c r="I375" s="262"/>
      <c r="K375" s="262"/>
      <c r="L375" s="263" t="s">
        <v>1332</v>
      </c>
      <c r="O375" s="251">
        <v>3</v>
      </c>
    </row>
    <row r="376" spans="1:80">
      <c r="A376" s="260"/>
      <c r="B376" s="261"/>
      <c r="C376" s="319" t="s">
        <v>1333</v>
      </c>
      <c r="D376" s="320"/>
      <c r="E376" s="320"/>
      <c r="F376" s="320"/>
      <c r="G376" s="321"/>
      <c r="I376" s="262"/>
      <c r="K376" s="262"/>
      <c r="L376" s="263" t="s">
        <v>1333</v>
      </c>
      <c r="O376" s="251">
        <v>3</v>
      </c>
    </row>
    <row r="377" spans="1:80">
      <c r="A377" s="260"/>
      <c r="B377" s="261"/>
      <c r="C377" s="319" t="s">
        <v>1334</v>
      </c>
      <c r="D377" s="320"/>
      <c r="E377" s="320"/>
      <c r="F377" s="320"/>
      <c r="G377" s="321"/>
      <c r="I377" s="262"/>
      <c r="K377" s="262"/>
      <c r="L377" s="263" t="s">
        <v>1334</v>
      </c>
      <c r="O377" s="251">
        <v>3</v>
      </c>
    </row>
    <row r="378" spans="1:80" ht="22.5">
      <c r="A378" s="252">
        <v>134</v>
      </c>
      <c r="B378" s="253" t="s">
        <v>1009</v>
      </c>
      <c r="C378" s="254" t="s">
        <v>1010</v>
      </c>
      <c r="D378" s="255" t="s">
        <v>411</v>
      </c>
      <c r="E378" s="256">
        <v>1</v>
      </c>
      <c r="F378" s="256"/>
      <c r="G378" s="257">
        <f>E378*F378</f>
        <v>0</v>
      </c>
      <c r="H378" s="258">
        <v>0</v>
      </c>
      <c r="I378" s="259">
        <f>E378*H378</f>
        <v>0</v>
      </c>
      <c r="J378" s="258"/>
      <c r="K378" s="259">
        <f>E378*J378</f>
        <v>0</v>
      </c>
      <c r="O378" s="251">
        <v>2</v>
      </c>
      <c r="AA378" s="226">
        <v>12</v>
      </c>
      <c r="AB378" s="226">
        <v>0</v>
      </c>
      <c r="AC378" s="226">
        <v>153</v>
      </c>
      <c r="AZ378" s="226">
        <v>4</v>
      </c>
      <c r="BA378" s="226">
        <f>IF(AZ378=1,G378,0)</f>
        <v>0</v>
      </c>
      <c r="BB378" s="226">
        <f>IF(AZ378=2,G378,0)</f>
        <v>0</v>
      </c>
      <c r="BC378" s="226">
        <f>IF(AZ378=3,G378,0)</f>
        <v>0</v>
      </c>
      <c r="BD378" s="226">
        <f>IF(AZ378=4,G378,0)</f>
        <v>0</v>
      </c>
      <c r="BE378" s="226">
        <f>IF(AZ378=5,G378,0)</f>
        <v>0</v>
      </c>
      <c r="CA378" s="251">
        <v>12</v>
      </c>
      <c r="CB378" s="251">
        <v>0</v>
      </c>
    </row>
    <row r="379" spans="1:80">
      <c r="A379" s="270"/>
      <c r="B379" s="271" t="s">
        <v>100</v>
      </c>
      <c r="C379" s="272" t="s">
        <v>959</v>
      </c>
      <c r="D379" s="273"/>
      <c r="E379" s="274"/>
      <c r="F379" s="275"/>
      <c r="G379" s="276">
        <f>SUM(G367:G378)</f>
        <v>0</v>
      </c>
      <c r="H379" s="277"/>
      <c r="I379" s="278">
        <f>SUM(I367:I378)</f>
        <v>4.2500000000000003E-3</v>
      </c>
      <c r="J379" s="277"/>
      <c r="K379" s="278">
        <f>SUM(K367:K378)</f>
        <v>0</v>
      </c>
      <c r="O379" s="251">
        <v>4</v>
      </c>
      <c r="BA379" s="279">
        <f>SUM(BA367:BA378)</f>
        <v>0</v>
      </c>
      <c r="BB379" s="279">
        <f>SUM(BB367:BB378)</f>
        <v>0</v>
      </c>
      <c r="BC379" s="279">
        <f>SUM(BC367:BC378)</f>
        <v>0</v>
      </c>
      <c r="BD379" s="279">
        <f>SUM(BD367:BD378)</f>
        <v>0</v>
      </c>
      <c r="BE379" s="279">
        <f>SUM(BE367:BE378)</f>
        <v>0</v>
      </c>
    </row>
    <row r="380" spans="1:80">
      <c r="E380" s="226"/>
    </row>
    <row r="381" spans="1:80">
      <c r="E381" s="226"/>
    </row>
    <row r="382" spans="1:80">
      <c r="E382" s="226"/>
    </row>
    <row r="383" spans="1:80">
      <c r="E383" s="226"/>
    </row>
    <row r="384" spans="1:80">
      <c r="E384" s="226"/>
    </row>
    <row r="385" spans="5:5">
      <c r="E385" s="226"/>
    </row>
    <row r="386" spans="5:5">
      <c r="E386" s="226"/>
    </row>
    <row r="387" spans="5:5">
      <c r="E387" s="226"/>
    </row>
    <row r="388" spans="5:5">
      <c r="E388" s="226"/>
    </row>
    <row r="389" spans="5:5">
      <c r="E389" s="226"/>
    </row>
    <row r="390" spans="5:5">
      <c r="E390" s="226"/>
    </row>
    <row r="391" spans="5:5">
      <c r="E391" s="226"/>
    </row>
    <row r="392" spans="5:5">
      <c r="E392" s="226"/>
    </row>
    <row r="393" spans="5:5">
      <c r="E393" s="226"/>
    </row>
    <row r="394" spans="5:5">
      <c r="E394" s="226"/>
    </row>
    <row r="395" spans="5:5">
      <c r="E395" s="226"/>
    </row>
    <row r="396" spans="5:5">
      <c r="E396" s="226"/>
    </row>
    <row r="397" spans="5:5">
      <c r="E397" s="226"/>
    </row>
    <row r="398" spans="5:5">
      <c r="E398" s="226"/>
    </row>
    <row r="399" spans="5:5">
      <c r="E399" s="226"/>
    </row>
    <row r="400" spans="5:5">
      <c r="E400" s="226"/>
    </row>
    <row r="401" spans="1:7">
      <c r="E401" s="226"/>
    </row>
    <row r="402" spans="1:7">
      <c r="E402" s="226"/>
    </row>
    <row r="403" spans="1:7">
      <c r="A403" s="269"/>
      <c r="B403" s="269"/>
      <c r="C403" s="269"/>
      <c r="D403" s="269"/>
      <c r="E403" s="269"/>
      <c r="F403" s="269"/>
      <c r="G403" s="269"/>
    </row>
    <row r="404" spans="1:7">
      <c r="A404" s="269"/>
      <c r="B404" s="269"/>
      <c r="C404" s="269"/>
      <c r="D404" s="269"/>
      <c r="E404" s="269"/>
      <c r="F404" s="269"/>
      <c r="G404" s="269"/>
    </row>
    <row r="405" spans="1:7">
      <c r="A405" s="269"/>
      <c r="B405" s="269"/>
      <c r="C405" s="269"/>
      <c r="D405" s="269"/>
      <c r="E405" s="269"/>
      <c r="F405" s="269"/>
      <c r="G405" s="269"/>
    </row>
    <row r="406" spans="1:7">
      <c r="A406" s="269"/>
      <c r="B406" s="269"/>
      <c r="C406" s="269"/>
      <c r="D406" s="269"/>
      <c r="E406" s="269"/>
      <c r="F406" s="269"/>
      <c r="G406" s="269"/>
    </row>
    <row r="407" spans="1:7">
      <c r="E407" s="226"/>
    </row>
    <row r="408" spans="1:7">
      <c r="E408" s="226"/>
    </row>
    <row r="409" spans="1:7">
      <c r="E409" s="226"/>
    </row>
    <row r="410" spans="1:7">
      <c r="E410" s="226"/>
    </row>
    <row r="411" spans="1:7">
      <c r="E411" s="226"/>
    </row>
    <row r="412" spans="1:7">
      <c r="E412" s="226"/>
    </row>
    <row r="413" spans="1:7">
      <c r="E413" s="226"/>
    </row>
    <row r="414" spans="1:7">
      <c r="E414" s="226"/>
    </row>
    <row r="415" spans="1:7">
      <c r="E415" s="226"/>
    </row>
    <row r="416" spans="1:7">
      <c r="E416" s="226"/>
    </row>
    <row r="417" spans="5:5">
      <c r="E417" s="226"/>
    </row>
    <row r="418" spans="5:5">
      <c r="E418" s="226"/>
    </row>
    <row r="419" spans="5:5">
      <c r="E419" s="226"/>
    </row>
    <row r="420" spans="5:5">
      <c r="E420" s="226"/>
    </row>
    <row r="421" spans="5:5">
      <c r="E421" s="226"/>
    </row>
    <row r="422" spans="5:5">
      <c r="E422" s="226"/>
    </row>
    <row r="423" spans="5:5">
      <c r="E423" s="226"/>
    </row>
    <row r="424" spans="5:5">
      <c r="E424" s="226"/>
    </row>
    <row r="425" spans="5:5">
      <c r="E425" s="226"/>
    </row>
    <row r="426" spans="5:5">
      <c r="E426" s="226"/>
    </row>
    <row r="427" spans="5:5">
      <c r="E427" s="226"/>
    </row>
    <row r="428" spans="5:5">
      <c r="E428" s="226"/>
    </row>
    <row r="429" spans="5:5">
      <c r="E429" s="226"/>
    </row>
    <row r="430" spans="5:5">
      <c r="E430" s="226"/>
    </row>
    <row r="431" spans="5:5">
      <c r="E431" s="226"/>
    </row>
    <row r="432" spans="5:5">
      <c r="E432" s="226"/>
    </row>
    <row r="433" spans="1:7">
      <c r="E433" s="226"/>
    </row>
    <row r="434" spans="1:7">
      <c r="E434" s="226"/>
    </row>
    <row r="435" spans="1:7">
      <c r="E435" s="226"/>
    </row>
    <row r="436" spans="1:7">
      <c r="E436" s="226"/>
    </row>
    <row r="437" spans="1:7">
      <c r="E437" s="226"/>
    </row>
    <row r="438" spans="1:7">
      <c r="A438" s="280"/>
      <c r="B438" s="280"/>
    </row>
    <row r="439" spans="1:7">
      <c r="A439" s="269"/>
      <c r="B439" s="269"/>
      <c r="C439" s="281"/>
      <c r="D439" s="281"/>
      <c r="E439" s="282"/>
      <c r="F439" s="281"/>
      <c r="G439" s="283"/>
    </row>
    <row r="440" spans="1:7">
      <c r="A440" s="284"/>
      <c r="B440" s="284"/>
      <c r="C440" s="269"/>
      <c r="D440" s="269"/>
      <c r="E440" s="285"/>
      <c r="F440" s="269"/>
      <c r="G440" s="269"/>
    </row>
    <row r="441" spans="1:7">
      <c r="A441" s="269"/>
      <c r="B441" s="269"/>
      <c r="C441" s="269"/>
      <c r="D441" s="269"/>
      <c r="E441" s="285"/>
      <c r="F441" s="269"/>
      <c r="G441" s="269"/>
    </row>
    <row r="442" spans="1:7">
      <c r="A442" s="269"/>
      <c r="B442" s="269"/>
      <c r="C442" s="269"/>
      <c r="D442" s="269"/>
      <c r="E442" s="285"/>
      <c r="F442" s="269"/>
      <c r="G442" s="269"/>
    </row>
    <row r="443" spans="1:7">
      <c r="A443" s="269"/>
      <c r="B443" s="269"/>
      <c r="C443" s="269"/>
      <c r="D443" s="269"/>
      <c r="E443" s="285"/>
      <c r="F443" s="269"/>
      <c r="G443" s="269"/>
    </row>
    <row r="444" spans="1:7">
      <c r="A444" s="269"/>
      <c r="B444" s="269"/>
      <c r="C444" s="269"/>
      <c r="D444" s="269"/>
      <c r="E444" s="285"/>
      <c r="F444" s="269"/>
      <c r="G444" s="269"/>
    </row>
    <row r="445" spans="1:7">
      <c r="A445" s="269"/>
      <c r="B445" s="269"/>
      <c r="C445" s="269"/>
      <c r="D445" s="269"/>
      <c r="E445" s="285"/>
      <c r="F445" s="269"/>
      <c r="G445" s="269"/>
    </row>
    <row r="446" spans="1:7">
      <c r="A446" s="269"/>
      <c r="B446" s="269"/>
      <c r="C446" s="269"/>
      <c r="D446" s="269"/>
      <c r="E446" s="285"/>
      <c r="F446" s="269"/>
      <c r="G446" s="269"/>
    </row>
    <row r="447" spans="1:7">
      <c r="A447" s="269"/>
      <c r="B447" s="269"/>
      <c r="C447" s="269"/>
      <c r="D447" s="269"/>
      <c r="E447" s="285"/>
      <c r="F447" s="269"/>
      <c r="G447" s="269"/>
    </row>
    <row r="448" spans="1:7">
      <c r="A448" s="269"/>
      <c r="B448" s="269"/>
      <c r="C448" s="269"/>
      <c r="D448" s="269"/>
      <c r="E448" s="285"/>
      <c r="F448" s="269"/>
      <c r="G448" s="269"/>
    </row>
    <row r="449" spans="1:7">
      <c r="A449" s="269"/>
      <c r="B449" s="269"/>
      <c r="C449" s="269"/>
      <c r="D449" s="269"/>
      <c r="E449" s="285"/>
      <c r="F449" s="269"/>
      <c r="G449" s="269"/>
    </row>
    <row r="450" spans="1:7">
      <c r="A450" s="269"/>
      <c r="B450" s="269"/>
      <c r="C450" s="269"/>
      <c r="D450" s="269"/>
      <c r="E450" s="285"/>
      <c r="F450" s="269"/>
      <c r="G450" s="269"/>
    </row>
    <row r="451" spans="1:7">
      <c r="A451" s="269"/>
      <c r="B451" s="269"/>
      <c r="C451" s="269"/>
      <c r="D451" s="269"/>
      <c r="E451" s="285"/>
      <c r="F451" s="269"/>
      <c r="G451" s="269"/>
    </row>
    <row r="452" spans="1:7">
      <c r="A452" s="269"/>
      <c r="B452" s="269"/>
      <c r="C452" s="269"/>
      <c r="D452" s="269"/>
      <c r="E452" s="285"/>
      <c r="F452" s="269"/>
      <c r="G452" s="269"/>
    </row>
  </sheetData>
  <mergeCells count="195">
    <mergeCell ref="A1:G1"/>
    <mergeCell ref="A3:B3"/>
    <mergeCell ref="A4:B4"/>
    <mergeCell ref="E4:G4"/>
    <mergeCell ref="C9:D9"/>
    <mergeCell ref="C11:D11"/>
    <mergeCell ref="C13:D13"/>
    <mergeCell ref="C31:G31"/>
    <mergeCell ref="C32:D32"/>
    <mergeCell ref="C33:D33"/>
    <mergeCell ref="C34:D34"/>
    <mergeCell ref="C35:D35"/>
    <mergeCell ref="C36:D36"/>
    <mergeCell ref="C17:D17"/>
    <mergeCell ref="C19:D19"/>
    <mergeCell ref="C21:D21"/>
    <mergeCell ref="C23:D23"/>
    <mergeCell ref="C24:D24"/>
    <mergeCell ref="C26:D26"/>
    <mergeCell ref="C27:D27"/>
    <mergeCell ref="C29:D29"/>
    <mergeCell ref="C53:D53"/>
    <mergeCell ref="C55:D55"/>
    <mergeCell ref="C57:G57"/>
    <mergeCell ref="C58:D58"/>
    <mergeCell ref="C62:D62"/>
    <mergeCell ref="C64:D64"/>
    <mergeCell ref="C38:G38"/>
    <mergeCell ref="C39:D39"/>
    <mergeCell ref="C43:D43"/>
    <mergeCell ref="C45:D45"/>
    <mergeCell ref="C46:D46"/>
    <mergeCell ref="C47:D47"/>
    <mergeCell ref="C49:D49"/>
    <mergeCell ref="C51:D51"/>
    <mergeCell ref="C79:G79"/>
    <mergeCell ref="C80:D80"/>
    <mergeCell ref="C84:G84"/>
    <mergeCell ref="C68:D68"/>
    <mergeCell ref="C70:G70"/>
    <mergeCell ref="C71:G71"/>
    <mergeCell ref="C72:G72"/>
    <mergeCell ref="C73:D73"/>
    <mergeCell ref="C75:D75"/>
    <mergeCell ref="C77:G77"/>
    <mergeCell ref="C78:G78"/>
    <mergeCell ref="C96:D96"/>
    <mergeCell ref="C98:D98"/>
    <mergeCell ref="C100:D100"/>
    <mergeCell ref="C102:D102"/>
    <mergeCell ref="C104:D104"/>
    <mergeCell ref="C106:D106"/>
    <mergeCell ref="C107:D107"/>
    <mergeCell ref="C109:D109"/>
    <mergeCell ref="C88:G88"/>
    <mergeCell ref="C89:G89"/>
    <mergeCell ref="C90:G90"/>
    <mergeCell ref="C91:G91"/>
    <mergeCell ref="C92:G92"/>
    <mergeCell ref="C126:D126"/>
    <mergeCell ref="C128:D128"/>
    <mergeCell ref="C135:D135"/>
    <mergeCell ref="C137:D137"/>
    <mergeCell ref="C139:D139"/>
    <mergeCell ref="C110:D110"/>
    <mergeCell ref="C114:D114"/>
    <mergeCell ref="C116:D116"/>
    <mergeCell ref="C118:D118"/>
    <mergeCell ref="C120:D120"/>
    <mergeCell ref="C122:D122"/>
    <mergeCell ref="C123:D123"/>
    <mergeCell ref="C124:D124"/>
    <mergeCell ref="C188:D188"/>
    <mergeCell ref="C190:D190"/>
    <mergeCell ref="C197:G197"/>
    <mergeCell ref="C198:D198"/>
    <mergeCell ref="C179:G179"/>
    <mergeCell ref="C180:G180"/>
    <mergeCell ref="C181:G181"/>
    <mergeCell ref="C182:G182"/>
    <mergeCell ref="C146:D146"/>
    <mergeCell ref="C148:D148"/>
    <mergeCell ref="C150:D150"/>
    <mergeCell ref="C152:D152"/>
    <mergeCell ref="C154:D154"/>
    <mergeCell ref="C215:D215"/>
    <mergeCell ref="C217:G217"/>
    <mergeCell ref="C218:D218"/>
    <mergeCell ref="C220:G220"/>
    <mergeCell ref="C221:D221"/>
    <mergeCell ref="C223:G223"/>
    <mergeCell ref="C224:D224"/>
    <mergeCell ref="C203:G203"/>
    <mergeCell ref="C204:D204"/>
    <mergeCell ref="C206:D206"/>
    <mergeCell ref="C240:D240"/>
    <mergeCell ref="C241:D241"/>
    <mergeCell ref="C243:G243"/>
    <mergeCell ref="C244:D244"/>
    <mergeCell ref="C245:D245"/>
    <mergeCell ref="C247:G247"/>
    <mergeCell ref="C234:G234"/>
    <mergeCell ref="C235:G235"/>
    <mergeCell ref="C236:G236"/>
    <mergeCell ref="C237:G237"/>
    <mergeCell ref="C238:G238"/>
    <mergeCell ref="C239:G239"/>
    <mergeCell ref="C255:G255"/>
    <mergeCell ref="C256:G256"/>
    <mergeCell ref="C257:G257"/>
    <mergeCell ref="C258:D258"/>
    <mergeCell ref="C260:G260"/>
    <mergeCell ref="C261:G261"/>
    <mergeCell ref="C248:G248"/>
    <mergeCell ref="C249:D249"/>
    <mergeCell ref="C250:D250"/>
    <mergeCell ref="C252:G252"/>
    <mergeCell ref="C253:G253"/>
    <mergeCell ref="C254:G254"/>
    <mergeCell ref="C269:G269"/>
    <mergeCell ref="C270:G270"/>
    <mergeCell ref="C271:G271"/>
    <mergeCell ref="C272:G272"/>
    <mergeCell ref="C273:G273"/>
    <mergeCell ref="C274:G274"/>
    <mergeCell ref="C262:G262"/>
    <mergeCell ref="C263:G263"/>
    <mergeCell ref="C264:G264"/>
    <mergeCell ref="C265:G265"/>
    <mergeCell ref="C266:D266"/>
    <mergeCell ref="C267:D267"/>
    <mergeCell ref="C283:G283"/>
    <mergeCell ref="C284:D284"/>
    <mergeCell ref="C286:D286"/>
    <mergeCell ref="C291:D291"/>
    <mergeCell ref="C292:D292"/>
    <mergeCell ref="C294:G294"/>
    <mergeCell ref="C295:D295"/>
    <mergeCell ref="C296:D296"/>
    <mergeCell ref="C275:G275"/>
    <mergeCell ref="C276:D276"/>
    <mergeCell ref="C278:D278"/>
    <mergeCell ref="C280:G280"/>
    <mergeCell ref="C281:G281"/>
    <mergeCell ref="C282:G282"/>
    <mergeCell ref="C304:D304"/>
    <mergeCell ref="C305:D305"/>
    <mergeCell ref="C306:D306"/>
    <mergeCell ref="C307:D307"/>
    <mergeCell ref="C308:D308"/>
    <mergeCell ref="C309:D309"/>
    <mergeCell ref="C298:G298"/>
    <mergeCell ref="C299:G299"/>
    <mergeCell ref="C300:G300"/>
    <mergeCell ref="C301:G301"/>
    <mergeCell ref="C302:G302"/>
    <mergeCell ref="C303:G303"/>
    <mergeCell ref="C317:D317"/>
    <mergeCell ref="C319:D319"/>
    <mergeCell ref="C320:D320"/>
    <mergeCell ref="C322:G322"/>
    <mergeCell ref="C323:G323"/>
    <mergeCell ref="C324:G324"/>
    <mergeCell ref="C311:G311"/>
    <mergeCell ref="C312:D312"/>
    <mergeCell ref="C313:D313"/>
    <mergeCell ref="C314:D314"/>
    <mergeCell ref="C315:D315"/>
    <mergeCell ref="C316:D316"/>
    <mergeCell ref="C342:G342"/>
    <mergeCell ref="C343:D343"/>
    <mergeCell ref="C344:D344"/>
    <mergeCell ref="C346:G346"/>
    <mergeCell ref="C347:D347"/>
    <mergeCell ref="C348:D348"/>
    <mergeCell ref="C350:D350"/>
    <mergeCell ref="C351:D351"/>
    <mergeCell ref="C325:G325"/>
    <mergeCell ref="C326:D326"/>
    <mergeCell ref="C331:D331"/>
    <mergeCell ref="C332:D332"/>
    <mergeCell ref="C334:D334"/>
    <mergeCell ref="C336:D336"/>
    <mergeCell ref="C338:D338"/>
    <mergeCell ref="C369:G369"/>
    <mergeCell ref="C370:D370"/>
    <mergeCell ref="C372:G372"/>
    <mergeCell ref="C373:G373"/>
    <mergeCell ref="C374:G374"/>
    <mergeCell ref="C375:G375"/>
    <mergeCell ref="C376:G376"/>
    <mergeCell ref="C377:G377"/>
    <mergeCell ref="C352:D352"/>
    <mergeCell ref="C353:D353"/>
    <mergeCell ref="C355:D355"/>
  </mergeCells>
  <printOptions horizontalCentered="1" gridLinesSet="0"/>
  <pageMargins left="0.59055118110236227" right="0.39370078740157483" top="0.59055118110236227" bottom="0.98425196850393704" header="0.19685039370078741" footer="0.51181102362204722"/>
  <pageSetup paperSize="9" orientation="landscape" horizontalDpi="300" r:id="rId1"/>
  <headerFooter alignWithMargins="0">
    <oddFooter>&amp;A&amp;RStránka &amp;P</oddFooter>
  </headerFooter>
</worksheet>
</file>

<file path=xl/worksheets/sheet2.xml><?xml version="1.0" encoding="utf-8"?>
<worksheet xmlns="http://schemas.openxmlformats.org/spreadsheetml/2006/main" xmlns:r="http://schemas.openxmlformats.org/officeDocument/2006/relationships">
  <sheetPr codeName="List21"/>
  <dimension ref="A1:BE51"/>
  <sheetViews>
    <sheetView zoomScaleNormal="100" workbookViewId="0">
      <selection activeCell="N24" sqref="N24"/>
    </sheetView>
  </sheetViews>
  <sheetFormatPr defaultRowHeight="12.75"/>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c r="A1" s="88" t="s">
        <v>29</v>
      </c>
      <c r="B1" s="89"/>
      <c r="C1" s="89"/>
      <c r="D1" s="89"/>
      <c r="E1" s="89"/>
      <c r="F1" s="89"/>
      <c r="G1" s="89"/>
    </row>
    <row r="2" spans="1:57" ht="12.75" customHeight="1">
      <c r="A2" s="90" t="s">
        <v>30</v>
      </c>
      <c r="B2" s="91"/>
      <c r="C2" s="92" t="s">
        <v>101</v>
      </c>
      <c r="D2" s="92" t="s">
        <v>105</v>
      </c>
      <c r="E2" s="91"/>
      <c r="F2" s="93" t="s">
        <v>31</v>
      </c>
      <c r="G2" s="94"/>
    </row>
    <row r="3" spans="1:57" ht="3" hidden="1" customHeight="1">
      <c r="A3" s="95"/>
      <c r="B3" s="96"/>
      <c r="C3" s="97"/>
      <c r="D3" s="97"/>
      <c r="E3" s="96"/>
      <c r="F3" s="98"/>
      <c r="G3" s="99"/>
    </row>
    <row r="4" spans="1:57" ht="12" customHeight="1">
      <c r="A4" s="100" t="s">
        <v>32</v>
      </c>
      <c r="B4" s="96"/>
      <c r="C4" s="97"/>
      <c r="D4" s="97"/>
      <c r="E4" s="96"/>
      <c r="F4" s="98" t="s">
        <v>33</v>
      </c>
      <c r="G4" s="101"/>
    </row>
    <row r="5" spans="1:57" ht="12.95" customHeight="1">
      <c r="A5" s="102" t="s">
        <v>104</v>
      </c>
      <c r="B5" s="103"/>
      <c r="C5" s="104" t="s">
        <v>105</v>
      </c>
      <c r="D5" s="105"/>
      <c r="E5" s="106"/>
      <c r="F5" s="98" t="s">
        <v>34</v>
      </c>
      <c r="G5" s="99"/>
    </row>
    <row r="6" spans="1:57" ht="12.95" customHeight="1">
      <c r="A6" s="100" t="s">
        <v>35</v>
      </c>
      <c r="B6" s="96"/>
      <c r="C6" s="97"/>
      <c r="D6" s="97"/>
      <c r="E6" s="96"/>
      <c r="F6" s="107" t="s">
        <v>36</v>
      </c>
      <c r="G6" s="108">
        <v>0</v>
      </c>
      <c r="O6" s="109"/>
    </row>
    <row r="7" spans="1:57" ht="12.95" customHeight="1">
      <c r="A7" s="110" t="s">
        <v>101</v>
      </c>
      <c r="B7" s="111"/>
      <c r="C7" s="112" t="s">
        <v>102</v>
      </c>
      <c r="D7" s="113"/>
      <c r="E7" s="113"/>
      <c r="F7" s="114" t="s">
        <v>37</v>
      </c>
      <c r="G7" s="108">
        <f>IF(G6=0,,ROUND((F30+F32)/G6,1))</f>
        <v>0</v>
      </c>
    </row>
    <row r="8" spans="1:57">
      <c r="A8" s="115" t="s">
        <v>38</v>
      </c>
      <c r="B8" s="98"/>
      <c r="C8" s="307" t="s">
        <v>1757</v>
      </c>
      <c r="D8" s="307"/>
      <c r="E8" s="308"/>
      <c r="F8" s="116" t="s">
        <v>39</v>
      </c>
      <c r="G8" s="117"/>
      <c r="H8" s="118"/>
      <c r="I8" s="119"/>
    </row>
    <row r="9" spans="1:57">
      <c r="A9" s="115" t="s">
        <v>40</v>
      </c>
      <c r="B9" s="98"/>
      <c r="C9" s="307"/>
      <c r="D9" s="307"/>
      <c r="E9" s="308"/>
      <c r="F9" s="98"/>
      <c r="G9" s="120"/>
      <c r="H9" s="121"/>
    </row>
    <row r="10" spans="1:57">
      <c r="A10" s="115" t="s">
        <v>41</v>
      </c>
      <c r="B10" s="98"/>
      <c r="C10" s="307" t="s">
        <v>1758</v>
      </c>
      <c r="D10" s="307"/>
      <c r="E10" s="307"/>
      <c r="F10" s="122"/>
      <c r="G10" s="123"/>
      <c r="H10" s="124"/>
    </row>
    <row r="11" spans="1:57" ht="13.5" customHeight="1">
      <c r="A11" s="115" t="s">
        <v>42</v>
      </c>
      <c r="B11" s="98"/>
      <c r="C11" s="307"/>
      <c r="D11" s="307"/>
      <c r="E11" s="307"/>
      <c r="F11" s="125" t="s">
        <v>43</v>
      </c>
      <c r="G11" s="126"/>
      <c r="H11" s="121"/>
      <c r="BA11" s="127"/>
      <c r="BB11" s="127"/>
      <c r="BC11" s="127"/>
      <c r="BD11" s="127"/>
      <c r="BE11" s="127"/>
    </row>
    <row r="12" spans="1:57" ht="12.75" customHeight="1">
      <c r="A12" s="128" t="s">
        <v>44</v>
      </c>
      <c r="B12" s="96"/>
      <c r="C12" s="309"/>
      <c r="D12" s="309"/>
      <c r="E12" s="309"/>
      <c r="F12" s="129" t="s">
        <v>45</v>
      </c>
      <c r="G12" s="130"/>
      <c r="H12" s="121"/>
    </row>
    <row r="13" spans="1:57" ht="28.5" customHeight="1" thickBot="1">
      <c r="A13" s="131" t="s">
        <v>46</v>
      </c>
      <c r="B13" s="132"/>
      <c r="C13" s="132"/>
      <c r="D13" s="132"/>
      <c r="E13" s="133"/>
      <c r="F13" s="133"/>
      <c r="G13" s="134"/>
      <c r="H13" s="121"/>
    </row>
    <row r="14" spans="1:57" ht="17.25" customHeight="1" thickBot="1">
      <c r="A14" s="135" t="s">
        <v>47</v>
      </c>
      <c r="B14" s="136"/>
      <c r="C14" s="137"/>
      <c r="D14" s="138" t="s">
        <v>48</v>
      </c>
      <c r="E14" s="139"/>
      <c r="F14" s="139"/>
      <c r="G14" s="137"/>
    </row>
    <row r="15" spans="1:57" ht="15.95" customHeight="1">
      <c r="A15" s="140"/>
      <c r="B15" s="141" t="s">
        <v>49</v>
      </c>
      <c r="C15" s="142">
        <f>'SO 01 1605-002 Rek'!E34</f>
        <v>0</v>
      </c>
      <c r="D15" s="143" t="str">
        <f>'SO 01 1605-002 Rek'!A39</f>
        <v>Ztížené výrobní podmínky</v>
      </c>
      <c r="E15" s="144"/>
      <c r="F15" s="145"/>
      <c r="G15" s="142">
        <f>'SO 01 1605-002 Rek'!I39</f>
        <v>0</v>
      </c>
    </row>
    <row r="16" spans="1:57" ht="15.95" customHeight="1">
      <c r="A16" s="140" t="s">
        <v>50</v>
      </c>
      <c r="B16" s="141" t="s">
        <v>51</v>
      </c>
      <c r="C16" s="142">
        <f>'SO 01 1605-002 Rek'!F34</f>
        <v>0</v>
      </c>
      <c r="D16" s="95" t="str">
        <f>'SO 01 1605-002 Rek'!A40</f>
        <v>Ostatní náklady neuvedené</v>
      </c>
      <c r="E16" s="146"/>
      <c r="F16" s="147"/>
      <c r="G16" s="142">
        <f>'SO 01 1605-002 Rek'!I40</f>
        <v>0</v>
      </c>
    </row>
    <row r="17" spans="1:7" ht="15.95" customHeight="1">
      <c r="A17" s="140" t="s">
        <v>52</v>
      </c>
      <c r="B17" s="141" t="s">
        <v>53</v>
      </c>
      <c r="C17" s="142">
        <f>'SO 01 1605-002 Rek'!H34</f>
        <v>0</v>
      </c>
      <c r="D17" s="95" t="str">
        <f>'SO 01 1605-002 Rek'!A41</f>
        <v>Přesun stavebních kapacit</v>
      </c>
      <c r="E17" s="146"/>
      <c r="F17" s="147"/>
      <c r="G17" s="142">
        <f>'SO 01 1605-002 Rek'!I41</f>
        <v>0</v>
      </c>
    </row>
    <row r="18" spans="1:7" ht="15.95" customHeight="1">
      <c r="A18" s="148" t="s">
        <v>54</v>
      </c>
      <c r="B18" s="149" t="s">
        <v>55</v>
      </c>
      <c r="C18" s="142">
        <f>'SO 01 1605-002 Rek'!G34</f>
        <v>0</v>
      </c>
      <c r="D18" s="95" t="str">
        <f>'SO 01 1605-002 Rek'!A42</f>
        <v>Mimostaveništní doprava</v>
      </c>
      <c r="E18" s="146"/>
      <c r="F18" s="147"/>
      <c r="G18" s="142">
        <f>'SO 01 1605-002 Rek'!I42</f>
        <v>0</v>
      </c>
    </row>
    <row r="19" spans="1:7" ht="15.95" customHeight="1">
      <c r="A19" s="150" t="s">
        <v>56</v>
      </c>
      <c r="B19" s="141"/>
      <c r="C19" s="142">
        <f>SUM(C15:C18)</f>
        <v>0</v>
      </c>
      <c r="D19" s="95" t="str">
        <f>'SO 01 1605-002 Rek'!A43</f>
        <v>Zařízení staveniště</v>
      </c>
      <c r="E19" s="146"/>
      <c r="F19" s="147"/>
      <c r="G19" s="142">
        <f>'SO 01 1605-002 Rek'!I43</f>
        <v>0</v>
      </c>
    </row>
    <row r="20" spans="1:7" ht="15.95" customHeight="1">
      <c r="A20" s="150"/>
      <c r="B20" s="141"/>
      <c r="C20" s="142"/>
      <c r="D20" s="95" t="str">
        <f>'SO 01 1605-002 Rek'!A44</f>
        <v>Provoz investora</v>
      </c>
      <c r="E20" s="146"/>
      <c r="F20" s="147"/>
      <c r="G20" s="142">
        <f>'SO 01 1605-002 Rek'!I44</f>
        <v>0</v>
      </c>
    </row>
    <row r="21" spans="1:7" ht="15.95" customHeight="1">
      <c r="A21" s="150" t="s">
        <v>26</v>
      </c>
      <c r="B21" s="141"/>
      <c r="C21" s="142">
        <f>'SO 01 1605-002 Rek'!I34</f>
        <v>0</v>
      </c>
      <c r="D21" s="95" t="str">
        <f>'SO 01 1605-002 Rek'!A45</f>
        <v>Kompletační činnost (IČD)</v>
      </c>
      <c r="E21" s="146"/>
      <c r="F21" s="147"/>
      <c r="G21" s="142">
        <f>'SO 01 1605-002 Rek'!I45</f>
        <v>0</v>
      </c>
    </row>
    <row r="22" spans="1:7" ht="15.95" customHeight="1">
      <c r="A22" s="151" t="s">
        <v>57</v>
      </c>
      <c r="B22" s="121"/>
      <c r="C22" s="142">
        <f>C19+C21</f>
        <v>0</v>
      </c>
      <c r="D22" s="95" t="s">
        <v>1766</v>
      </c>
      <c r="E22" s="146"/>
      <c r="F22" s="147"/>
      <c r="G22" s="142">
        <f>G23-SUM(G15:G21)</f>
        <v>0</v>
      </c>
    </row>
    <row r="23" spans="1:7" ht="15.95" customHeight="1" thickBot="1">
      <c r="A23" s="305" t="s">
        <v>59</v>
      </c>
      <c r="B23" s="306"/>
      <c r="C23" s="152">
        <f>C22+G23</f>
        <v>0</v>
      </c>
      <c r="D23" s="153" t="s">
        <v>60</v>
      </c>
      <c r="E23" s="154"/>
      <c r="F23" s="155"/>
      <c r="G23" s="142">
        <f>'SO 01 1605-002 Rek'!H47</f>
        <v>0</v>
      </c>
    </row>
    <row r="24" spans="1:7">
      <c r="A24" s="156" t="s">
        <v>61</v>
      </c>
      <c r="B24" s="157"/>
      <c r="C24" s="158"/>
      <c r="D24" s="157" t="s">
        <v>62</v>
      </c>
      <c r="E24" s="157"/>
      <c r="F24" s="159" t="s">
        <v>63</v>
      </c>
      <c r="G24" s="160"/>
    </row>
    <row r="25" spans="1:7">
      <c r="A25" s="151" t="s">
        <v>64</v>
      </c>
      <c r="B25" s="121"/>
      <c r="C25" s="161"/>
      <c r="D25" s="121" t="s">
        <v>64</v>
      </c>
      <c r="F25" s="162" t="s">
        <v>64</v>
      </c>
      <c r="G25" s="163"/>
    </row>
    <row r="26" spans="1:7" ht="37.5" customHeight="1">
      <c r="A26" s="151" t="s">
        <v>65</v>
      </c>
      <c r="B26" s="164"/>
      <c r="C26" s="161"/>
      <c r="D26" s="121" t="s">
        <v>65</v>
      </c>
      <c r="F26" s="162" t="s">
        <v>65</v>
      </c>
      <c r="G26" s="163"/>
    </row>
    <row r="27" spans="1:7">
      <c r="A27" s="151"/>
      <c r="B27" s="165"/>
      <c r="C27" s="161"/>
      <c r="D27" s="121"/>
      <c r="F27" s="162"/>
      <c r="G27" s="163"/>
    </row>
    <row r="28" spans="1:7">
      <c r="A28" s="151" t="s">
        <v>66</v>
      </c>
      <c r="B28" s="121"/>
      <c r="C28" s="161"/>
      <c r="D28" s="162" t="s">
        <v>67</v>
      </c>
      <c r="E28" s="161"/>
      <c r="F28" s="166" t="s">
        <v>67</v>
      </c>
      <c r="G28" s="163"/>
    </row>
    <row r="29" spans="1:7" ht="69" customHeight="1">
      <c r="A29" s="151"/>
      <c r="B29" s="121"/>
      <c r="C29" s="167"/>
      <c r="D29" s="168"/>
      <c r="E29" s="167"/>
      <c r="F29" s="121"/>
      <c r="G29" s="163"/>
    </row>
    <row r="30" spans="1:7">
      <c r="A30" s="169" t="s">
        <v>11</v>
      </c>
      <c r="B30" s="170"/>
      <c r="C30" s="171">
        <v>21</v>
      </c>
      <c r="D30" s="170" t="s">
        <v>68</v>
      </c>
      <c r="E30" s="172"/>
      <c r="F30" s="300">
        <f>C23-F32</f>
        <v>0</v>
      </c>
      <c r="G30" s="301"/>
    </row>
    <row r="31" spans="1:7">
      <c r="A31" s="169" t="s">
        <v>69</v>
      </c>
      <c r="B31" s="170"/>
      <c r="C31" s="171">
        <f>C30</f>
        <v>21</v>
      </c>
      <c r="D31" s="170" t="s">
        <v>70</v>
      </c>
      <c r="E31" s="172"/>
      <c r="F31" s="300">
        <f>ROUND(PRODUCT(F30,C31/100),0)</f>
        <v>0</v>
      </c>
      <c r="G31" s="301"/>
    </row>
    <row r="32" spans="1:7">
      <c r="A32" s="169" t="s">
        <v>11</v>
      </c>
      <c r="B32" s="170"/>
      <c r="C32" s="171">
        <v>0</v>
      </c>
      <c r="D32" s="170" t="s">
        <v>70</v>
      </c>
      <c r="E32" s="172"/>
      <c r="F32" s="300">
        <v>0</v>
      </c>
      <c r="G32" s="301"/>
    </row>
    <row r="33" spans="1:8">
      <c r="A33" s="169" t="s">
        <v>69</v>
      </c>
      <c r="B33" s="173"/>
      <c r="C33" s="174">
        <f>C32</f>
        <v>0</v>
      </c>
      <c r="D33" s="170" t="s">
        <v>70</v>
      </c>
      <c r="E33" s="147"/>
      <c r="F33" s="300">
        <f>ROUND(PRODUCT(F32,C33/100),0)</f>
        <v>0</v>
      </c>
      <c r="G33" s="301"/>
    </row>
    <row r="34" spans="1:8" s="178" customFormat="1" ht="19.5" customHeight="1" thickBot="1">
      <c r="A34" s="175" t="s">
        <v>71</v>
      </c>
      <c r="B34" s="176"/>
      <c r="C34" s="176"/>
      <c r="D34" s="176"/>
      <c r="E34" s="177"/>
      <c r="F34" s="302">
        <f>ROUND(SUM(F30:F33),0)</f>
        <v>0</v>
      </c>
      <c r="G34" s="303"/>
    </row>
    <row r="36" spans="1:8">
      <c r="A36" s="2" t="s">
        <v>72</v>
      </c>
      <c r="B36" s="2"/>
      <c r="C36" s="2"/>
      <c r="D36" s="2"/>
      <c r="E36" s="2"/>
      <c r="F36" s="2"/>
      <c r="G36" s="2"/>
      <c r="H36" s="1" t="s">
        <v>1</v>
      </c>
    </row>
    <row r="37" spans="1:8" ht="14.25" customHeight="1">
      <c r="A37" s="2"/>
      <c r="B37" s="304" t="s">
        <v>1767</v>
      </c>
      <c r="C37" s="304"/>
      <c r="D37" s="304"/>
      <c r="E37" s="304"/>
      <c r="F37" s="304"/>
      <c r="G37" s="304"/>
      <c r="H37" s="1" t="s">
        <v>1</v>
      </c>
    </row>
    <row r="38" spans="1:8" ht="12.75" customHeight="1">
      <c r="A38" s="179"/>
      <c r="B38" s="304"/>
      <c r="C38" s="304"/>
      <c r="D38" s="304"/>
      <c r="E38" s="304"/>
      <c r="F38" s="304"/>
      <c r="G38" s="304"/>
      <c r="H38" s="1" t="s">
        <v>1</v>
      </c>
    </row>
    <row r="39" spans="1:8">
      <c r="A39" s="179"/>
      <c r="B39" s="304"/>
      <c r="C39" s="304"/>
      <c r="D39" s="304"/>
      <c r="E39" s="304"/>
      <c r="F39" s="304"/>
      <c r="G39" s="304"/>
      <c r="H39" s="1" t="s">
        <v>1</v>
      </c>
    </row>
    <row r="40" spans="1:8">
      <c r="A40" s="179"/>
      <c r="B40" s="304"/>
      <c r="C40" s="304"/>
      <c r="D40" s="304"/>
      <c r="E40" s="304"/>
      <c r="F40" s="304"/>
      <c r="G40" s="304"/>
      <c r="H40" s="1" t="s">
        <v>1</v>
      </c>
    </row>
    <row r="41" spans="1:8">
      <c r="A41" s="179"/>
      <c r="B41" s="304"/>
      <c r="C41" s="304"/>
      <c r="D41" s="304"/>
      <c r="E41" s="304"/>
      <c r="F41" s="304"/>
      <c r="G41" s="304"/>
      <c r="H41" s="1" t="s">
        <v>1</v>
      </c>
    </row>
    <row r="42" spans="1:8">
      <c r="A42" s="179"/>
      <c r="B42" s="304"/>
      <c r="C42" s="304"/>
      <c r="D42" s="304"/>
      <c r="E42" s="304"/>
      <c r="F42" s="304"/>
      <c r="G42" s="304"/>
      <c r="H42" s="1" t="s">
        <v>1</v>
      </c>
    </row>
    <row r="43" spans="1:8">
      <c r="A43" s="179"/>
      <c r="B43" s="304"/>
      <c r="C43" s="304"/>
      <c r="D43" s="304"/>
      <c r="E43" s="304"/>
      <c r="F43" s="304"/>
      <c r="G43" s="304"/>
      <c r="H43" s="1" t="s">
        <v>1</v>
      </c>
    </row>
    <row r="44" spans="1:8" ht="12.75" customHeight="1">
      <c r="A44" s="179"/>
      <c r="B44" s="304"/>
      <c r="C44" s="304"/>
      <c r="D44" s="304"/>
      <c r="E44" s="304"/>
      <c r="F44" s="304"/>
      <c r="G44" s="304"/>
      <c r="H44" s="1" t="s">
        <v>1</v>
      </c>
    </row>
    <row r="45" spans="1:8" ht="12.75" customHeight="1">
      <c r="A45" s="179"/>
      <c r="B45" s="304"/>
      <c r="C45" s="304"/>
      <c r="D45" s="304"/>
      <c r="E45" s="304"/>
      <c r="F45" s="304"/>
      <c r="G45" s="304"/>
      <c r="H45" s="1" t="s">
        <v>1</v>
      </c>
    </row>
    <row r="46" spans="1:8">
      <c r="B46" s="304"/>
      <c r="C46" s="304"/>
      <c r="D46" s="304"/>
      <c r="E46" s="304"/>
      <c r="F46" s="304"/>
      <c r="G46" s="304"/>
    </row>
    <row r="47" spans="1:8">
      <c r="B47" s="299"/>
      <c r="C47" s="299"/>
      <c r="D47" s="299"/>
      <c r="E47" s="299"/>
      <c r="F47" s="299"/>
      <c r="G47" s="299"/>
    </row>
    <row r="48" spans="1:8">
      <c r="B48" s="299"/>
      <c r="C48" s="299"/>
      <c r="D48" s="299"/>
      <c r="E48" s="299"/>
      <c r="F48" s="299"/>
      <c r="G48" s="299"/>
    </row>
    <row r="49" spans="2:7">
      <c r="B49" s="299"/>
      <c r="C49" s="299"/>
      <c r="D49" s="299"/>
      <c r="E49" s="299"/>
      <c r="F49" s="299"/>
      <c r="G49" s="299"/>
    </row>
    <row r="50" spans="2:7">
      <c r="B50" s="299"/>
      <c r="C50" s="299"/>
      <c r="D50" s="299"/>
      <c r="E50" s="299"/>
      <c r="F50" s="299"/>
      <c r="G50" s="299"/>
    </row>
    <row r="51" spans="2:7">
      <c r="B51" s="299"/>
      <c r="C51" s="299"/>
      <c r="D51" s="299"/>
      <c r="E51" s="299"/>
      <c r="F51" s="299"/>
      <c r="G51" s="299"/>
    </row>
  </sheetData>
  <mergeCells count="17">
    <mergeCell ref="A23:B23"/>
    <mergeCell ref="C8:E8"/>
    <mergeCell ref="C9:E9"/>
    <mergeCell ref="C10:E10"/>
    <mergeCell ref="C11:E11"/>
    <mergeCell ref="C12:E12"/>
    <mergeCell ref="B51:G51"/>
    <mergeCell ref="F30:G30"/>
    <mergeCell ref="F31:G31"/>
    <mergeCell ref="F32:G32"/>
    <mergeCell ref="F33:G33"/>
    <mergeCell ref="F34:G34"/>
    <mergeCell ref="B47:G47"/>
    <mergeCell ref="B48:G48"/>
    <mergeCell ref="B49:G49"/>
    <mergeCell ref="B50:G50"/>
    <mergeCell ref="B37:G46"/>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&amp;A</oddFooter>
  </headerFooter>
</worksheet>
</file>

<file path=xl/worksheets/sheet3.xml><?xml version="1.0" encoding="utf-8"?>
<worksheet xmlns="http://schemas.openxmlformats.org/spreadsheetml/2006/main" xmlns:r="http://schemas.openxmlformats.org/officeDocument/2006/relationships">
  <sheetPr codeName="List31"/>
  <dimension ref="A1:BE98"/>
  <sheetViews>
    <sheetView topLeftCell="A33" workbookViewId="0">
      <selection activeCell="A49" sqref="A49:I52"/>
    </sheetView>
  </sheetViews>
  <sheetFormatPr defaultRowHeight="12.75"/>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11.140625" style="1" customWidth="1"/>
    <col min="9" max="9" width="10.7109375" style="1" customWidth="1"/>
    <col min="10" max="16384" width="9.140625" style="1"/>
  </cols>
  <sheetData>
    <row r="1" spans="1:9" ht="13.5" thickTop="1">
      <c r="A1" s="310" t="s">
        <v>2</v>
      </c>
      <c r="B1" s="311"/>
      <c r="C1" s="180" t="s">
        <v>103</v>
      </c>
      <c r="D1" s="181"/>
      <c r="E1" s="182"/>
      <c r="F1" s="181"/>
      <c r="G1" s="183" t="s">
        <v>73</v>
      </c>
      <c r="H1" s="184" t="s">
        <v>101</v>
      </c>
      <c r="I1" s="185"/>
    </row>
    <row r="2" spans="1:9" ht="13.5" thickBot="1">
      <c r="A2" s="312" t="s">
        <v>74</v>
      </c>
      <c r="B2" s="313"/>
      <c r="C2" s="186" t="s">
        <v>106</v>
      </c>
      <c r="D2" s="187"/>
      <c r="E2" s="188"/>
      <c r="F2" s="187"/>
      <c r="G2" s="314" t="s">
        <v>105</v>
      </c>
      <c r="H2" s="315"/>
      <c r="I2" s="316"/>
    </row>
    <row r="3" spans="1:9" ht="13.5" thickTop="1">
      <c r="F3" s="121"/>
    </row>
    <row r="4" spans="1:9" ht="19.5" customHeight="1">
      <c r="A4" s="189" t="s">
        <v>75</v>
      </c>
      <c r="B4" s="190"/>
      <c r="C4" s="190"/>
      <c r="D4" s="190"/>
      <c r="E4" s="191"/>
      <c r="F4" s="190"/>
      <c r="G4" s="190"/>
      <c r="H4" s="190"/>
      <c r="I4" s="190"/>
    </row>
    <row r="5" spans="1:9" ht="13.5" thickBot="1"/>
    <row r="6" spans="1:9" s="121" customFormat="1" ht="13.5" thickBot="1">
      <c r="A6" s="192"/>
      <c r="B6" s="193" t="s">
        <v>76</v>
      </c>
      <c r="C6" s="193"/>
      <c r="D6" s="194"/>
      <c r="E6" s="195" t="s">
        <v>22</v>
      </c>
      <c r="F6" s="196" t="s">
        <v>23</v>
      </c>
      <c r="G6" s="196" t="s">
        <v>24</v>
      </c>
      <c r="H6" s="196" t="s">
        <v>25</v>
      </c>
      <c r="I6" s="197" t="s">
        <v>26</v>
      </c>
    </row>
    <row r="7" spans="1:9" s="121" customFormat="1">
      <c r="A7" s="286" t="str">
        <f>'SO 01 1605-002 Pol'!B7</f>
        <v>1</v>
      </c>
      <c r="B7" s="62" t="str">
        <f>'SO 01 1605-002 Pol'!C7</f>
        <v>Zemní práce</v>
      </c>
      <c r="D7" s="198"/>
      <c r="E7" s="287">
        <f>'SO 01 1605-002 Pol'!BA37</f>
        <v>0</v>
      </c>
      <c r="F7" s="288">
        <f>'SO 01 1605-002 Pol'!BB37</f>
        <v>0</v>
      </c>
      <c r="G7" s="288">
        <f>'SO 01 1605-002 Pol'!BC37</f>
        <v>0</v>
      </c>
      <c r="H7" s="288">
        <f>'SO 01 1605-002 Pol'!BD37</f>
        <v>0</v>
      </c>
      <c r="I7" s="289">
        <f>'SO 01 1605-002 Pol'!BE37</f>
        <v>0</v>
      </c>
    </row>
    <row r="8" spans="1:9" s="121" customFormat="1">
      <c r="A8" s="286" t="str">
        <f>'SO 01 1605-002 Pol'!B38</f>
        <v>2</v>
      </c>
      <c r="B8" s="62" t="str">
        <f>'SO 01 1605-002 Pol'!C38</f>
        <v>Základy,zvláštní zakládání</v>
      </c>
      <c r="D8" s="198"/>
      <c r="E8" s="287">
        <f>'SO 01 1605-002 Pol'!BA53</f>
        <v>0</v>
      </c>
      <c r="F8" s="288">
        <f>'SO 01 1605-002 Pol'!BB53</f>
        <v>0</v>
      </c>
      <c r="G8" s="288">
        <f>'SO 01 1605-002 Pol'!BC53</f>
        <v>0</v>
      </c>
      <c r="H8" s="288">
        <f>'SO 01 1605-002 Pol'!BD53</f>
        <v>0</v>
      </c>
      <c r="I8" s="289">
        <f>'SO 01 1605-002 Pol'!BE53</f>
        <v>0</v>
      </c>
    </row>
    <row r="9" spans="1:9" s="121" customFormat="1">
      <c r="A9" s="286" t="str">
        <f>'SO 01 1605-002 Pol'!B54</f>
        <v>3</v>
      </c>
      <c r="B9" s="62" t="str">
        <f>'SO 01 1605-002 Pol'!C54</f>
        <v>Svislé a kompletní konstrukce</v>
      </c>
      <c r="D9" s="198"/>
      <c r="E9" s="287">
        <f>'SO 01 1605-002 Pol'!BA99</f>
        <v>0</v>
      </c>
      <c r="F9" s="288">
        <f>'SO 01 1605-002 Pol'!BB99</f>
        <v>0</v>
      </c>
      <c r="G9" s="288">
        <f>'SO 01 1605-002 Pol'!BC99</f>
        <v>0</v>
      </c>
      <c r="H9" s="288">
        <f>'SO 01 1605-002 Pol'!BD99</f>
        <v>0</v>
      </c>
      <c r="I9" s="289">
        <f>'SO 01 1605-002 Pol'!BE99</f>
        <v>0</v>
      </c>
    </row>
    <row r="10" spans="1:9" s="121" customFormat="1">
      <c r="A10" s="286" t="str">
        <f>'SO 01 1605-002 Pol'!B100</f>
        <v>4</v>
      </c>
      <c r="B10" s="62" t="str">
        <f>'SO 01 1605-002 Pol'!C100</f>
        <v>Vodorovné konstrukce</v>
      </c>
      <c r="D10" s="198"/>
      <c r="E10" s="287">
        <f>'SO 01 1605-002 Pol'!BA151</f>
        <v>0</v>
      </c>
      <c r="F10" s="288">
        <f>'SO 01 1605-002 Pol'!BB151</f>
        <v>0</v>
      </c>
      <c r="G10" s="288">
        <f>'SO 01 1605-002 Pol'!BC151</f>
        <v>0</v>
      </c>
      <c r="H10" s="288">
        <f>'SO 01 1605-002 Pol'!BD151</f>
        <v>0</v>
      </c>
      <c r="I10" s="289">
        <f>'SO 01 1605-002 Pol'!BE151</f>
        <v>0</v>
      </c>
    </row>
    <row r="11" spans="1:9" s="121" customFormat="1">
      <c r="A11" s="286" t="str">
        <f>'SO 01 1605-002 Pol'!B152</f>
        <v>61</v>
      </c>
      <c r="B11" s="62" t="str">
        <f>'SO 01 1605-002 Pol'!C152</f>
        <v>Upravy povrchů vnitřní</v>
      </c>
      <c r="D11" s="198"/>
      <c r="E11" s="287">
        <f>'SO 01 1605-002 Pol'!BA196</f>
        <v>0</v>
      </c>
      <c r="F11" s="288">
        <f>'SO 01 1605-002 Pol'!BB196</f>
        <v>0</v>
      </c>
      <c r="G11" s="288">
        <f>'SO 01 1605-002 Pol'!BC196</f>
        <v>0</v>
      </c>
      <c r="H11" s="288">
        <f>'SO 01 1605-002 Pol'!BD196</f>
        <v>0</v>
      </c>
      <c r="I11" s="289">
        <f>'SO 01 1605-002 Pol'!BE196</f>
        <v>0</v>
      </c>
    </row>
    <row r="12" spans="1:9" s="121" customFormat="1">
      <c r="A12" s="286" t="str">
        <f>'SO 01 1605-002 Pol'!B197</f>
        <v>62</v>
      </c>
      <c r="B12" s="62" t="str">
        <f>'SO 01 1605-002 Pol'!C197</f>
        <v>Úpravy povrchů vnější</v>
      </c>
      <c r="D12" s="198"/>
      <c r="E12" s="287">
        <f>'SO 01 1605-002 Pol'!BA298</f>
        <v>0</v>
      </c>
      <c r="F12" s="288">
        <f>'SO 01 1605-002 Pol'!BB298</f>
        <v>0</v>
      </c>
      <c r="G12" s="288">
        <f>'SO 01 1605-002 Pol'!BC298</f>
        <v>0</v>
      </c>
      <c r="H12" s="288">
        <f>'SO 01 1605-002 Pol'!BD298</f>
        <v>0</v>
      </c>
      <c r="I12" s="289">
        <f>'SO 01 1605-002 Pol'!BE298</f>
        <v>0</v>
      </c>
    </row>
    <row r="13" spans="1:9" s="121" customFormat="1">
      <c r="A13" s="286" t="str">
        <f>'SO 01 1605-002 Pol'!B299</f>
        <v>63</v>
      </c>
      <c r="B13" s="62" t="str">
        <f>'SO 01 1605-002 Pol'!C299</f>
        <v>Podlahy a podlahové konstrukce</v>
      </c>
      <c r="D13" s="198"/>
      <c r="E13" s="287">
        <f>'SO 01 1605-002 Pol'!BA336</f>
        <v>0</v>
      </c>
      <c r="F13" s="288">
        <f>'SO 01 1605-002 Pol'!BB336</f>
        <v>0</v>
      </c>
      <c r="G13" s="288">
        <f>'SO 01 1605-002 Pol'!BC336</f>
        <v>0</v>
      </c>
      <c r="H13" s="288">
        <f>'SO 01 1605-002 Pol'!BD336</f>
        <v>0</v>
      </c>
      <c r="I13" s="289">
        <f>'SO 01 1605-002 Pol'!BE336</f>
        <v>0</v>
      </c>
    </row>
    <row r="14" spans="1:9" s="121" customFormat="1">
      <c r="A14" s="286" t="str">
        <f>'SO 01 1605-002 Pol'!B337</f>
        <v>93</v>
      </c>
      <c r="B14" s="62" t="str">
        <f>'SO 01 1605-002 Pol'!C337</f>
        <v>Dokončovací práce inženýrskách staveb</v>
      </c>
      <c r="D14" s="198"/>
      <c r="E14" s="287">
        <f>'SO 01 1605-002 Pol'!BA347</f>
        <v>0</v>
      </c>
      <c r="F14" s="288">
        <f>'SO 01 1605-002 Pol'!BB347</f>
        <v>0</v>
      </c>
      <c r="G14" s="288">
        <f>'SO 01 1605-002 Pol'!BC347</f>
        <v>0</v>
      </c>
      <c r="H14" s="288">
        <f>'SO 01 1605-002 Pol'!BD347</f>
        <v>0</v>
      </c>
      <c r="I14" s="289">
        <f>'SO 01 1605-002 Pol'!BE347</f>
        <v>0</v>
      </c>
    </row>
    <row r="15" spans="1:9" s="121" customFormat="1">
      <c r="A15" s="286" t="str">
        <f>'SO 01 1605-002 Pol'!B348</f>
        <v>94</v>
      </c>
      <c r="B15" s="62" t="str">
        <f>'SO 01 1605-002 Pol'!C348</f>
        <v>Lešení a stavební výtahy</v>
      </c>
      <c r="D15" s="198"/>
      <c r="E15" s="287">
        <f>'SO 01 1605-002 Pol'!BA379</f>
        <v>0</v>
      </c>
      <c r="F15" s="288">
        <f>'SO 01 1605-002 Pol'!BB379</f>
        <v>0</v>
      </c>
      <c r="G15" s="288">
        <f>'SO 01 1605-002 Pol'!BC379</f>
        <v>0</v>
      </c>
      <c r="H15" s="288">
        <f>'SO 01 1605-002 Pol'!BD379</f>
        <v>0</v>
      </c>
      <c r="I15" s="289">
        <f>'SO 01 1605-002 Pol'!BE379</f>
        <v>0</v>
      </c>
    </row>
    <row r="16" spans="1:9" s="121" customFormat="1">
      <c r="A16" s="286" t="str">
        <f>'SO 01 1605-002 Pol'!B380</f>
        <v>95</v>
      </c>
      <c r="B16" s="62" t="str">
        <f>'SO 01 1605-002 Pol'!C380</f>
        <v>Dokončovací konstrukce na pozemních stavbách</v>
      </c>
      <c r="D16" s="198"/>
      <c r="E16" s="287">
        <f>'SO 01 1605-002 Pol'!BA400</f>
        <v>0</v>
      </c>
      <c r="F16" s="288">
        <f>'SO 01 1605-002 Pol'!BB400</f>
        <v>0</v>
      </c>
      <c r="G16" s="288">
        <f>'SO 01 1605-002 Pol'!BC400</f>
        <v>0</v>
      </c>
      <c r="H16" s="288">
        <f>'SO 01 1605-002 Pol'!BD400</f>
        <v>0</v>
      </c>
      <c r="I16" s="289">
        <f>'SO 01 1605-002 Pol'!BE400</f>
        <v>0</v>
      </c>
    </row>
    <row r="17" spans="1:9" s="121" customFormat="1">
      <c r="A17" s="286" t="str">
        <f>'SO 01 1605-002 Pol'!B401</f>
        <v>96</v>
      </c>
      <c r="B17" s="62" t="str">
        <f>'SO 01 1605-002 Pol'!C401</f>
        <v>Bourání konstrukcí</v>
      </c>
      <c r="D17" s="198"/>
      <c r="E17" s="287">
        <f>'SO 01 1605-002 Pol'!BA460</f>
        <v>0</v>
      </c>
      <c r="F17" s="288">
        <f>'SO 01 1605-002 Pol'!BB460</f>
        <v>0</v>
      </c>
      <c r="G17" s="288">
        <f>'SO 01 1605-002 Pol'!BC460</f>
        <v>0</v>
      </c>
      <c r="H17" s="288">
        <f>'SO 01 1605-002 Pol'!BD460</f>
        <v>0</v>
      </c>
      <c r="I17" s="289">
        <f>'SO 01 1605-002 Pol'!BE460</f>
        <v>0</v>
      </c>
    </row>
    <row r="18" spans="1:9" s="121" customFormat="1">
      <c r="A18" s="286" t="str">
        <f>'SO 01 1605-002 Pol'!B461</f>
        <v>97</v>
      </c>
      <c r="B18" s="62" t="str">
        <f>'SO 01 1605-002 Pol'!C461</f>
        <v>Prorážení otvorů</v>
      </c>
      <c r="D18" s="198"/>
      <c r="E18" s="287">
        <f>'SO 01 1605-002 Pol'!BA488</f>
        <v>0</v>
      </c>
      <c r="F18" s="288">
        <f>'SO 01 1605-002 Pol'!BB488</f>
        <v>0</v>
      </c>
      <c r="G18" s="288">
        <f>'SO 01 1605-002 Pol'!BC488</f>
        <v>0</v>
      </c>
      <c r="H18" s="288">
        <f>'SO 01 1605-002 Pol'!BD488</f>
        <v>0</v>
      </c>
      <c r="I18" s="289">
        <f>'SO 01 1605-002 Pol'!BE488</f>
        <v>0</v>
      </c>
    </row>
    <row r="19" spans="1:9" s="121" customFormat="1">
      <c r="A19" s="286" t="str">
        <f>'SO 01 1605-002 Pol'!B489</f>
        <v>99</v>
      </c>
      <c r="B19" s="62" t="str">
        <f>'SO 01 1605-002 Pol'!C489</f>
        <v>Staveništní přesun hmot</v>
      </c>
      <c r="D19" s="198"/>
      <c r="E19" s="287">
        <f>'SO 01 1605-002 Pol'!BA491</f>
        <v>0</v>
      </c>
      <c r="F19" s="288">
        <f>'SO 01 1605-002 Pol'!BB491</f>
        <v>0</v>
      </c>
      <c r="G19" s="288">
        <f>'SO 01 1605-002 Pol'!BC491</f>
        <v>0</v>
      </c>
      <c r="H19" s="288">
        <f>'SO 01 1605-002 Pol'!BD491</f>
        <v>0</v>
      </c>
      <c r="I19" s="289">
        <f>'SO 01 1605-002 Pol'!BE491</f>
        <v>0</v>
      </c>
    </row>
    <row r="20" spans="1:9" s="121" customFormat="1">
      <c r="A20" s="286" t="str">
        <f>'SO 01 1605-002 Pol'!B492</f>
        <v>711</v>
      </c>
      <c r="B20" s="62" t="str">
        <f>'SO 01 1605-002 Pol'!C492</f>
        <v>Izolace proti vodě</v>
      </c>
      <c r="D20" s="198"/>
      <c r="E20" s="287">
        <f>'SO 01 1605-002 Pol'!BA524</f>
        <v>0</v>
      </c>
      <c r="F20" s="288">
        <f>'SO 01 1605-002 Pol'!BB524</f>
        <v>0</v>
      </c>
      <c r="G20" s="288">
        <f>'SO 01 1605-002 Pol'!BC524</f>
        <v>0</v>
      </c>
      <c r="H20" s="288">
        <f>'SO 01 1605-002 Pol'!BD524</f>
        <v>0</v>
      </c>
      <c r="I20" s="289">
        <f>'SO 01 1605-002 Pol'!BE524</f>
        <v>0</v>
      </c>
    </row>
    <row r="21" spans="1:9" s="121" customFormat="1">
      <c r="A21" s="286" t="str">
        <f>'SO 01 1605-002 Pol'!B525</f>
        <v>712</v>
      </c>
      <c r="B21" s="62" t="str">
        <f>'SO 01 1605-002 Pol'!C525</f>
        <v>Živičné krytiny</v>
      </c>
      <c r="D21" s="198"/>
      <c r="E21" s="287">
        <f>'SO 01 1605-002 Pol'!BA593</f>
        <v>0</v>
      </c>
      <c r="F21" s="288">
        <f>'SO 01 1605-002 Pol'!BB593</f>
        <v>0</v>
      </c>
      <c r="G21" s="288">
        <f>'SO 01 1605-002 Pol'!BC593</f>
        <v>0</v>
      </c>
      <c r="H21" s="288">
        <f>'SO 01 1605-002 Pol'!BD593</f>
        <v>0</v>
      </c>
      <c r="I21" s="289">
        <f>'SO 01 1605-002 Pol'!BE593</f>
        <v>0</v>
      </c>
    </row>
    <row r="22" spans="1:9" s="121" customFormat="1">
      <c r="A22" s="286" t="str">
        <f>'SO 01 1605-002 Pol'!B594</f>
        <v>713</v>
      </c>
      <c r="B22" s="62" t="str">
        <f>'SO 01 1605-002 Pol'!C594</f>
        <v>Izolace tepelné</v>
      </c>
      <c r="D22" s="198"/>
      <c r="E22" s="287">
        <f>'SO 01 1605-002 Pol'!BA621</f>
        <v>0</v>
      </c>
      <c r="F22" s="288">
        <f>'SO 01 1605-002 Pol'!BB621</f>
        <v>0</v>
      </c>
      <c r="G22" s="288">
        <f>'SO 01 1605-002 Pol'!BC621</f>
        <v>0</v>
      </c>
      <c r="H22" s="288">
        <f>'SO 01 1605-002 Pol'!BD621</f>
        <v>0</v>
      </c>
      <c r="I22" s="289">
        <f>'SO 01 1605-002 Pol'!BE621</f>
        <v>0</v>
      </c>
    </row>
    <row r="23" spans="1:9" s="121" customFormat="1">
      <c r="A23" s="286" t="str">
        <f>'SO 01 1605-002 Pol'!B622</f>
        <v>722</v>
      </c>
      <c r="B23" s="62" t="str">
        <f>'SO 01 1605-002 Pol'!C622</f>
        <v>Vnitřní vodovod</v>
      </c>
      <c r="D23" s="198"/>
      <c r="E23" s="287">
        <f>'SO 01 1605-002 Pol'!BA627</f>
        <v>0</v>
      </c>
      <c r="F23" s="288">
        <f>'SO 01 1605-002 Pol'!BB627</f>
        <v>0</v>
      </c>
      <c r="G23" s="288">
        <f>'SO 01 1605-002 Pol'!BC627</f>
        <v>0</v>
      </c>
      <c r="H23" s="288">
        <f>'SO 01 1605-002 Pol'!BD627</f>
        <v>0</v>
      </c>
      <c r="I23" s="289">
        <f>'SO 01 1605-002 Pol'!BE627</f>
        <v>0</v>
      </c>
    </row>
    <row r="24" spans="1:9" s="121" customFormat="1">
      <c r="A24" s="286" t="str">
        <f>'SO 01 1605-002 Pol'!B628</f>
        <v>730</v>
      </c>
      <c r="B24" s="62" t="str">
        <f>'SO 01 1605-002 Pol'!C628</f>
        <v>Ústřední vytápění</v>
      </c>
      <c r="D24" s="198"/>
      <c r="E24" s="287">
        <f>'SO 01 1605-002 Pol'!BA644</f>
        <v>0</v>
      </c>
      <c r="F24" s="288">
        <f>'SO 01 1605-002 Pol'!BB644</f>
        <v>0</v>
      </c>
      <c r="G24" s="288">
        <f>'SO 01 1605-002 Pol'!BC644</f>
        <v>0</v>
      </c>
      <c r="H24" s="288">
        <f>'SO 01 1605-002 Pol'!BD644</f>
        <v>0</v>
      </c>
      <c r="I24" s="289">
        <f>'SO 01 1605-002 Pol'!BE644</f>
        <v>0</v>
      </c>
    </row>
    <row r="25" spans="1:9" s="121" customFormat="1">
      <c r="A25" s="286" t="str">
        <f>'SO 01 1605-002 Pol'!B645</f>
        <v>762</v>
      </c>
      <c r="B25" s="62" t="str">
        <f>'SO 01 1605-002 Pol'!C645</f>
        <v>Konstrukce tesařské</v>
      </c>
      <c r="D25" s="198"/>
      <c r="E25" s="287">
        <f>'SO 01 1605-002 Pol'!BA668</f>
        <v>0</v>
      </c>
      <c r="F25" s="288">
        <f>'SO 01 1605-002 Pol'!BB668</f>
        <v>0</v>
      </c>
      <c r="G25" s="288">
        <f>'SO 01 1605-002 Pol'!BC668</f>
        <v>0</v>
      </c>
      <c r="H25" s="288">
        <f>'SO 01 1605-002 Pol'!BD668</f>
        <v>0</v>
      </c>
      <c r="I25" s="289">
        <f>'SO 01 1605-002 Pol'!BE668</f>
        <v>0</v>
      </c>
    </row>
    <row r="26" spans="1:9" s="121" customFormat="1">
      <c r="A26" s="286" t="str">
        <f>'SO 01 1605-002 Pol'!B669</f>
        <v>764</v>
      </c>
      <c r="B26" s="62" t="str">
        <f>'SO 01 1605-002 Pol'!C669</f>
        <v>Konstrukce klempířské</v>
      </c>
      <c r="D26" s="198"/>
      <c r="E26" s="287">
        <f>'SO 01 1605-002 Pol'!BA691</f>
        <v>0</v>
      </c>
      <c r="F26" s="288">
        <f>'SO 01 1605-002 Pol'!BB691</f>
        <v>0</v>
      </c>
      <c r="G26" s="288">
        <f>'SO 01 1605-002 Pol'!BC691</f>
        <v>0</v>
      </c>
      <c r="H26" s="288">
        <f>'SO 01 1605-002 Pol'!BD691</f>
        <v>0</v>
      </c>
      <c r="I26" s="289">
        <f>'SO 01 1605-002 Pol'!BE691</f>
        <v>0</v>
      </c>
    </row>
    <row r="27" spans="1:9" s="121" customFormat="1">
      <c r="A27" s="286" t="str">
        <f>'SO 01 1605-002 Pol'!B692</f>
        <v>767</v>
      </c>
      <c r="B27" s="62" t="str">
        <f>'SO 01 1605-002 Pol'!C692</f>
        <v>Konstrukce zámečnické</v>
      </c>
      <c r="D27" s="198"/>
      <c r="E27" s="287">
        <f>'SO 01 1605-002 Pol'!BA704</f>
        <v>0</v>
      </c>
      <c r="F27" s="288">
        <f>'SO 01 1605-002 Pol'!BB704</f>
        <v>0</v>
      </c>
      <c r="G27" s="288">
        <f>'SO 01 1605-002 Pol'!BC704</f>
        <v>0</v>
      </c>
      <c r="H27" s="288">
        <f>'SO 01 1605-002 Pol'!BD704</f>
        <v>0</v>
      </c>
      <c r="I27" s="289">
        <f>'SO 01 1605-002 Pol'!BE704</f>
        <v>0</v>
      </c>
    </row>
    <row r="28" spans="1:9" s="121" customFormat="1">
      <c r="A28" s="286" t="str">
        <f>'SO 01 1605-002 Pol'!B705</f>
        <v>771</v>
      </c>
      <c r="B28" s="62" t="str">
        <f>'SO 01 1605-002 Pol'!C705</f>
        <v>Podlahy z dlaždic a obklady</v>
      </c>
      <c r="D28" s="198"/>
      <c r="E28" s="287">
        <f>'SO 01 1605-002 Pol'!BA756</f>
        <v>0</v>
      </c>
      <c r="F28" s="288">
        <f>'SO 01 1605-002 Pol'!BB756</f>
        <v>0</v>
      </c>
      <c r="G28" s="288">
        <f>'SO 01 1605-002 Pol'!BC756</f>
        <v>0</v>
      </c>
      <c r="H28" s="288">
        <f>'SO 01 1605-002 Pol'!BD756</f>
        <v>0</v>
      </c>
      <c r="I28" s="289">
        <f>'SO 01 1605-002 Pol'!BE756</f>
        <v>0</v>
      </c>
    </row>
    <row r="29" spans="1:9" s="121" customFormat="1">
      <c r="A29" s="286" t="str">
        <f>'SO 01 1605-002 Pol'!B757</f>
        <v>783</v>
      </c>
      <c r="B29" s="62" t="str">
        <f>'SO 01 1605-002 Pol'!C757</f>
        <v>Nátěry</v>
      </c>
      <c r="D29" s="198"/>
      <c r="E29" s="287">
        <f>'SO 01 1605-002 Pol'!BA768</f>
        <v>0</v>
      </c>
      <c r="F29" s="288">
        <f>'SO 01 1605-002 Pol'!BB768</f>
        <v>0</v>
      </c>
      <c r="G29" s="288">
        <f>'SO 01 1605-002 Pol'!BC768</f>
        <v>0</v>
      </c>
      <c r="H29" s="288">
        <f>'SO 01 1605-002 Pol'!BD768</f>
        <v>0</v>
      </c>
      <c r="I29" s="289">
        <f>'SO 01 1605-002 Pol'!BE768</f>
        <v>0</v>
      </c>
    </row>
    <row r="30" spans="1:9" s="121" customFormat="1">
      <c r="A30" s="286" t="str">
        <f>'SO 01 1605-002 Pol'!B769</f>
        <v>784</v>
      </c>
      <c r="B30" s="62" t="str">
        <f>'SO 01 1605-002 Pol'!C769</f>
        <v>Malby</v>
      </c>
      <c r="D30" s="198"/>
      <c r="E30" s="287">
        <f>'SO 01 1605-002 Pol'!BA798</f>
        <v>0</v>
      </c>
      <c r="F30" s="288">
        <f>'SO 01 1605-002 Pol'!BB798</f>
        <v>0</v>
      </c>
      <c r="G30" s="288">
        <f>'SO 01 1605-002 Pol'!BC798</f>
        <v>0</v>
      </c>
      <c r="H30" s="288">
        <f>'SO 01 1605-002 Pol'!BD798</f>
        <v>0</v>
      </c>
      <c r="I30" s="289">
        <f>'SO 01 1605-002 Pol'!BE798</f>
        <v>0</v>
      </c>
    </row>
    <row r="31" spans="1:9" s="121" customFormat="1">
      <c r="A31" s="286" t="str">
        <f>'SO 01 1605-002 Pol'!B799</f>
        <v>D96</v>
      </c>
      <c r="B31" s="62" t="str">
        <f>'SO 01 1605-002 Pol'!C799</f>
        <v>Přesuny suti a vybouraných hmot</v>
      </c>
      <c r="D31" s="198"/>
      <c r="E31" s="287">
        <f>'SO 01 1605-002 Pol'!BA808</f>
        <v>0</v>
      </c>
      <c r="F31" s="288">
        <f>'SO 01 1605-002 Pol'!BB808</f>
        <v>0</v>
      </c>
      <c r="G31" s="288">
        <f>'SO 01 1605-002 Pol'!BC808</f>
        <v>0</v>
      </c>
      <c r="H31" s="288">
        <f>'SO 01 1605-002 Pol'!BD808</f>
        <v>0</v>
      </c>
      <c r="I31" s="289">
        <f>'SO 01 1605-002 Pol'!BE808</f>
        <v>0</v>
      </c>
    </row>
    <row r="32" spans="1:9" s="121" customFormat="1">
      <c r="A32" s="286" t="str">
        <f>'SO 01 1605-002 Pol'!B809</f>
        <v>M21</v>
      </c>
      <c r="B32" s="62" t="str">
        <f>'SO 01 1605-002 Pol'!C809</f>
        <v>Elektromontáže</v>
      </c>
      <c r="D32" s="198"/>
      <c r="E32" s="287">
        <f>'SO 01 1605-002 Pol'!BA843</f>
        <v>0</v>
      </c>
      <c r="F32" s="288">
        <f>'SO 01 1605-002 Pol'!BB843</f>
        <v>0</v>
      </c>
      <c r="G32" s="288">
        <f>'SO 01 1605-002 Pol'!BC843</f>
        <v>0</v>
      </c>
      <c r="H32" s="288">
        <f>'SO 01 1605-002 Pol'!BD843</f>
        <v>0</v>
      </c>
      <c r="I32" s="289">
        <f>'SO 01 1605-002 Pol'!BE843</f>
        <v>0</v>
      </c>
    </row>
    <row r="33" spans="1:57" s="121" customFormat="1" ht="13.5" thickBot="1">
      <c r="A33" s="286" t="str">
        <f>'SO 01 1605-002 Pol'!B844</f>
        <v>M33</v>
      </c>
      <c r="B33" s="62" t="str">
        <f>'SO 01 1605-002 Pol'!C844</f>
        <v>Montáže dopravních zařízení a vah-výtahy</v>
      </c>
      <c r="D33" s="198"/>
      <c r="E33" s="287">
        <f>'SO 01 1605-002 Pol'!BA859</f>
        <v>0</v>
      </c>
      <c r="F33" s="288">
        <f>'SO 01 1605-002 Pol'!BB859</f>
        <v>0</v>
      </c>
      <c r="G33" s="288">
        <f>'SO 01 1605-002 Pol'!BC859</f>
        <v>0</v>
      </c>
      <c r="H33" s="288">
        <f>'SO 01 1605-002 Pol'!BD859</f>
        <v>0</v>
      </c>
      <c r="I33" s="289">
        <f>'SO 01 1605-002 Pol'!BE859</f>
        <v>0</v>
      </c>
    </row>
    <row r="34" spans="1:57" s="14" customFormat="1" ht="13.5" thickBot="1">
      <c r="A34" s="199"/>
      <c r="B34" s="200" t="s">
        <v>77</v>
      </c>
      <c r="C34" s="200"/>
      <c r="D34" s="201"/>
      <c r="E34" s="202">
        <f>SUM(E7:E33)</f>
        <v>0</v>
      </c>
      <c r="F34" s="203">
        <f>SUM(F7:F33)</f>
        <v>0</v>
      </c>
      <c r="G34" s="203">
        <f>SUM(G7:G33)</f>
        <v>0</v>
      </c>
      <c r="H34" s="203">
        <f>SUM(H7:H33)</f>
        <v>0</v>
      </c>
      <c r="I34" s="204">
        <f>SUM(I7:I33)</f>
        <v>0</v>
      </c>
    </row>
    <row r="35" spans="1:57">
      <c r="A35" s="121"/>
      <c r="B35" s="121"/>
      <c r="C35" s="121"/>
      <c r="D35" s="121"/>
      <c r="E35" s="121"/>
      <c r="F35" s="121"/>
      <c r="G35" s="121"/>
      <c r="H35" s="121"/>
      <c r="I35" s="121"/>
    </row>
    <row r="36" spans="1:57" ht="19.5" customHeight="1">
      <c r="A36" s="190" t="s">
        <v>78</v>
      </c>
      <c r="B36" s="190"/>
      <c r="C36" s="190"/>
      <c r="D36" s="190"/>
      <c r="E36" s="190"/>
      <c r="F36" s="190"/>
      <c r="G36" s="205"/>
      <c r="H36" s="190"/>
      <c r="I36" s="190"/>
      <c r="BA36" s="127"/>
      <c r="BB36" s="127"/>
      <c r="BC36" s="127"/>
      <c r="BD36" s="127"/>
      <c r="BE36" s="127"/>
    </row>
    <row r="37" spans="1:57" ht="13.5" thickBot="1"/>
    <row r="38" spans="1:57">
      <c r="A38" s="156" t="s">
        <v>79</v>
      </c>
      <c r="B38" s="157"/>
      <c r="C38" s="157"/>
      <c r="D38" s="206"/>
      <c r="E38" s="207" t="s">
        <v>80</v>
      </c>
      <c r="F38" s="208" t="s">
        <v>12</v>
      </c>
      <c r="G38" s="209" t="s">
        <v>81</v>
      </c>
      <c r="H38" s="210"/>
      <c r="I38" s="211" t="s">
        <v>80</v>
      </c>
    </row>
    <row r="39" spans="1:57">
      <c r="A39" s="150" t="s">
        <v>1029</v>
      </c>
      <c r="B39" s="141"/>
      <c r="C39" s="141"/>
      <c r="D39" s="212"/>
      <c r="E39" s="213">
        <v>0</v>
      </c>
      <c r="F39" s="214">
        <v>0</v>
      </c>
      <c r="G39" s="215">
        <v>849403.05926422856</v>
      </c>
      <c r="H39" s="216"/>
      <c r="I39" s="217">
        <f t="shared" ref="I39:I46" si="0">E39+F39*G39/100</f>
        <v>0</v>
      </c>
      <c r="BA39" s="1">
        <v>0</v>
      </c>
    </row>
    <row r="40" spans="1:57">
      <c r="A40" s="150" t="s">
        <v>58</v>
      </c>
      <c r="B40" s="141"/>
      <c r="C40" s="141"/>
      <c r="D40" s="212"/>
      <c r="E40" s="213">
        <v>0</v>
      </c>
      <c r="F40" s="214">
        <v>0</v>
      </c>
      <c r="G40" s="215">
        <v>849403.05926422856</v>
      </c>
      <c r="H40" s="216"/>
      <c r="I40" s="217">
        <f t="shared" si="0"/>
        <v>0</v>
      </c>
      <c r="BA40" s="1">
        <v>0</v>
      </c>
    </row>
    <row r="41" spans="1:57">
      <c r="A41" s="150" t="s">
        <v>1030</v>
      </c>
      <c r="B41" s="141"/>
      <c r="C41" s="141"/>
      <c r="D41" s="212"/>
      <c r="E41" s="213">
        <v>0</v>
      </c>
      <c r="F41" s="214">
        <v>0</v>
      </c>
      <c r="G41" s="215">
        <v>849403.05926422856</v>
      </c>
      <c r="H41" s="216"/>
      <c r="I41" s="217">
        <f t="shared" si="0"/>
        <v>0</v>
      </c>
      <c r="BA41" s="1">
        <v>0</v>
      </c>
    </row>
    <row r="42" spans="1:57">
      <c r="A42" s="150" t="s">
        <v>1031</v>
      </c>
      <c r="B42" s="141"/>
      <c r="C42" s="141"/>
      <c r="D42" s="212"/>
      <c r="E42" s="213">
        <v>0</v>
      </c>
      <c r="F42" s="214">
        <v>0</v>
      </c>
      <c r="G42" s="215">
        <v>849403.05926422856</v>
      </c>
      <c r="H42" s="216"/>
      <c r="I42" s="217">
        <f t="shared" si="0"/>
        <v>0</v>
      </c>
      <c r="BA42" s="1">
        <v>0</v>
      </c>
    </row>
    <row r="43" spans="1:57">
      <c r="A43" s="150" t="s">
        <v>1032</v>
      </c>
      <c r="B43" s="141"/>
      <c r="C43" s="141"/>
      <c r="D43" s="212"/>
      <c r="E43" s="213">
        <v>0</v>
      </c>
      <c r="F43" s="214">
        <v>0</v>
      </c>
      <c r="G43" s="215">
        <v>1651087.7592642284</v>
      </c>
      <c r="H43" s="216"/>
      <c r="I43" s="217">
        <f t="shared" si="0"/>
        <v>0</v>
      </c>
      <c r="BA43" s="1">
        <v>1</v>
      </c>
    </row>
    <row r="44" spans="1:57">
      <c r="A44" s="150" t="s">
        <v>1033</v>
      </c>
      <c r="B44" s="141"/>
      <c r="C44" s="141"/>
      <c r="D44" s="212"/>
      <c r="E44" s="213">
        <v>0</v>
      </c>
      <c r="F44" s="214">
        <v>0</v>
      </c>
      <c r="G44" s="215">
        <v>1651087.7592642284</v>
      </c>
      <c r="H44" s="216"/>
      <c r="I44" s="217">
        <f t="shared" si="0"/>
        <v>0</v>
      </c>
      <c r="BA44" s="1">
        <v>1</v>
      </c>
    </row>
    <row r="45" spans="1:57">
      <c r="A45" s="150" t="s">
        <v>1034</v>
      </c>
      <c r="B45" s="141"/>
      <c r="C45" s="141"/>
      <c r="D45" s="212"/>
      <c r="E45" s="213">
        <v>0</v>
      </c>
      <c r="F45" s="214">
        <v>0</v>
      </c>
      <c r="G45" s="215">
        <v>1651087.7592642284</v>
      </c>
      <c r="H45" s="216"/>
      <c r="I45" s="217">
        <f t="shared" si="0"/>
        <v>0</v>
      </c>
      <c r="BA45" s="1">
        <v>2</v>
      </c>
    </row>
    <row r="46" spans="1:57">
      <c r="A46" s="150" t="s">
        <v>1765</v>
      </c>
      <c r="B46" s="141"/>
      <c r="C46" s="141"/>
      <c r="D46" s="212"/>
      <c r="E46" s="213">
        <v>0</v>
      </c>
      <c r="F46" s="214">
        <v>0</v>
      </c>
      <c r="G46" s="215">
        <v>1651087.7592642284</v>
      </c>
      <c r="H46" s="216"/>
      <c r="I46" s="217">
        <f t="shared" si="0"/>
        <v>0</v>
      </c>
      <c r="BA46" s="1">
        <v>2</v>
      </c>
    </row>
    <row r="47" spans="1:57" ht="13.5" thickBot="1">
      <c r="A47" s="218"/>
      <c r="B47" s="219" t="s">
        <v>82</v>
      </c>
      <c r="C47" s="220"/>
      <c r="D47" s="221"/>
      <c r="E47" s="222"/>
      <c r="F47" s="223"/>
      <c r="G47" s="223"/>
      <c r="H47" s="317">
        <f>SUM(I39:I46)</f>
        <v>0</v>
      </c>
      <c r="I47" s="318"/>
    </row>
    <row r="49" spans="1:9">
      <c r="A49" s="1" t="s">
        <v>72</v>
      </c>
      <c r="B49" s="14"/>
      <c r="F49" s="224"/>
      <c r="G49" s="225"/>
      <c r="H49" s="225"/>
      <c r="I49" s="46"/>
    </row>
    <row r="50" spans="1:9">
      <c r="A50" s="304" t="s">
        <v>1768</v>
      </c>
      <c r="B50" s="304"/>
      <c r="C50" s="304"/>
      <c r="D50" s="304"/>
      <c r="E50" s="304"/>
      <c r="F50" s="304"/>
      <c r="G50" s="304"/>
      <c r="H50" s="304"/>
      <c r="I50" s="304"/>
    </row>
    <row r="51" spans="1:9">
      <c r="A51" s="304"/>
      <c r="B51" s="304"/>
      <c r="C51" s="304"/>
      <c r="D51" s="304"/>
      <c r="E51" s="304"/>
      <c r="F51" s="304"/>
      <c r="G51" s="304"/>
      <c r="H51" s="304"/>
      <c r="I51" s="304"/>
    </row>
    <row r="52" spans="1:9">
      <c r="A52" s="304"/>
      <c r="B52" s="304"/>
      <c r="C52" s="304"/>
      <c r="D52" s="304"/>
      <c r="E52" s="304"/>
      <c r="F52" s="304"/>
      <c r="G52" s="304"/>
      <c r="H52" s="304"/>
      <c r="I52" s="304"/>
    </row>
    <row r="53" spans="1:9">
      <c r="F53" s="224"/>
      <c r="G53" s="225"/>
      <c r="H53" s="225"/>
      <c r="I53" s="46"/>
    </row>
    <row r="54" spans="1:9">
      <c r="F54" s="224"/>
      <c r="G54" s="225"/>
      <c r="H54" s="225"/>
      <c r="I54" s="46"/>
    </row>
    <row r="55" spans="1:9">
      <c r="F55" s="224"/>
      <c r="G55" s="225"/>
      <c r="H55" s="225"/>
      <c r="I55" s="46"/>
    </row>
    <row r="56" spans="1:9">
      <c r="F56" s="224"/>
      <c r="G56" s="225"/>
      <c r="H56" s="225"/>
      <c r="I56" s="46"/>
    </row>
    <row r="57" spans="1:9">
      <c r="F57" s="224"/>
      <c r="G57" s="225"/>
      <c r="H57" s="225"/>
      <c r="I57" s="46"/>
    </row>
    <row r="58" spans="1:9">
      <c r="F58" s="224"/>
      <c r="G58" s="225"/>
      <c r="H58" s="225"/>
      <c r="I58" s="46"/>
    </row>
    <row r="59" spans="1:9">
      <c r="F59" s="224"/>
      <c r="G59" s="225"/>
      <c r="H59" s="225"/>
      <c r="I59" s="46"/>
    </row>
    <row r="60" spans="1:9">
      <c r="F60" s="224"/>
      <c r="G60" s="225"/>
      <c r="H60" s="225"/>
      <c r="I60" s="46"/>
    </row>
    <row r="61" spans="1:9">
      <c r="F61" s="224"/>
      <c r="G61" s="225"/>
      <c r="H61" s="225"/>
      <c r="I61" s="46"/>
    </row>
    <row r="62" spans="1:9">
      <c r="F62" s="224"/>
      <c r="G62" s="225"/>
      <c r="H62" s="225"/>
      <c r="I62" s="46"/>
    </row>
    <row r="63" spans="1:9">
      <c r="F63" s="224"/>
      <c r="G63" s="225"/>
      <c r="H63" s="225"/>
      <c r="I63" s="46"/>
    </row>
    <row r="64" spans="1:9">
      <c r="F64" s="224"/>
      <c r="G64" s="225"/>
      <c r="H64" s="225"/>
      <c r="I64" s="46"/>
    </row>
    <row r="65" spans="6:9">
      <c r="F65" s="224"/>
      <c r="G65" s="225"/>
      <c r="H65" s="225"/>
      <c r="I65" s="46"/>
    </row>
    <row r="66" spans="6:9">
      <c r="F66" s="224"/>
      <c r="G66" s="225"/>
      <c r="H66" s="225"/>
      <c r="I66" s="46"/>
    </row>
    <row r="67" spans="6:9">
      <c r="F67" s="224"/>
      <c r="G67" s="225"/>
      <c r="H67" s="225"/>
      <c r="I67" s="46"/>
    </row>
    <row r="68" spans="6:9">
      <c r="F68" s="224"/>
      <c r="G68" s="225"/>
      <c r="H68" s="225"/>
      <c r="I68" s="46"/>
    </row>
    <row r="69" spans="6:9">
      <c r="F69" s="224"/>
      <c r="G69" s="225"/>
      <c r="H69" s="225"/>
      <c r="I69" s="46"/>
    </row>
    <row r="70" spans="6:9">
      <c r="F70" s="224"/>
      <c r="G70" s="225"/>
      <c r="H70" s="225"/>
      <c r="I70" s="46"/>
    </row>
    <row r="71" spans="6:9">
      <c r="F71" s="224"/>
      <c r="G71" s="225"/>
      <c r="H71" s="225"/>
      <c r="I71" s="46"/>
    </row>
    <row r="72" spans="6:9">
      <c r="F72" s="224"/>
      <c r="G72" s="225"/>
      <c r="H72" s="225"/>
      <c r="I72" s="46"/>
    </row>
    <row r="73" spans="6:9">
      <c r="F73" s="224"/>
      <c r="G73" s="225"/>
      <c r="H73" s="225"/>
      <c r="I73" s="46"/>
    </row>
    <row r="74" spans="6:9">
      <c r="F74" s="224"/>
      <c r="G74" s="225"/>
      <c r="H74" s="225"/>
      <c r="I74" s="46"/>
    </row>
    <row r="75" spans="6:9">
      <c r="F75" s="224"/>
      <c r="G75" s="225"/>
      <c r="H75" s="225"/>
      <c r="I75" s="46"/>
    </row>
    <row r="76" spans="6:9">
      <c r="F76" s="224"/>
      <c r="G76" s="225"/>
      <c r="H76" s="225"/>
      <c r="I76" s="46"/>
    </row>
    <row r="77" spans="6:9">
      <c r="F77" s="224"/>
      <c r="G77" s="225"/>
      <c r="H77" s="225"/>
      <c r="I77" s="46"/>
    </row>
    <row r="78" spans="6:9">
      <c r="F78" s="224"/>
      <c r="G78" s="225"/>
      <c r="H78" s="225"/>
      <c r="I78" s="46"/>
    </row>
    <row r="79" spans="6:9">
      <c r="F79" s="224"/>
      <c r="G79" s="225"/>
      <c r="H79" s="225"/>
      <c r="I79" s="46"/>
    </row>
    <row r="80" spans="6:9">
      <c r="F80" s="224"/>
      <c r="G80" s="225"/>
      <c r="H80" s="225"/>
      <c r="I80" s="46"/>
    </row>
    <row r="81" spans="6:9">
      <c r="F81" s="224"/>
      <c r="G81" s="225"/>
      <c r="H81" s="225"/>
      <c r="I81" s="46"/>
    </row>
    <row r="82" spans="6:9">
      <c r="F82" s="224"/>
      <c r="G82" s="225"/>
      <c r="H82" s="225"/>
      <c r="I82" s="46"/>
    </row>
    <row r="83" spans="6:9">
      <c r="F83" s="224"/>
      <c r="G83" s="225"/>
      <c r="H83" s="225"/>
      <c r="I83" s="46"/>
    </row>
    <row r="84" spans="6:9">
      <c r="F84" s="224"/>
      <c r="G84" s="225"/>
      <c r="H84" s="225"/>
      <c r="I84" s="46"/>
    </row>
    <row r="85" spans="6:9">
      <c r="F85" s="224"/>
      <c r="G85" s="225"/>
      <c r="H85" s="225"/>
      <c r="I85" s="46"/>
    </row>
    <row r="86" spans="6:9">
      <c r="F86" s="224"/>
      <c r="G86" s="225"/>
      <c r="H86" s="225"/>
      <c r="I86" s="46"/>
    </row>
    <row r="87" spans="6:9">
      <c r="F87" s="224"/>
      <c r="G87" s="225"/>
      <c r="H87" s="225"/>
      <c r="I87" s="46"/>
    </row>
    <row r="88" spans="6:9">
      <c r="F88" s="224"/>
      <c r="G88" s="225"/>
      <c r="H88" s="225"/>
      <c r="I88" s="46"/>
    </row>
    <row r="89" spans="6:9">
      <c r="F89" s="224"/>
      <c r="G89" s="225"/>
      <c r="H89" s="225"/>
      <c r="I89" s="46"/>
    </row>
    <row r="90" spans="6:9">
      <c r="F90" s="224"/>
      <c r="G90" s="225"/>
      <c r="H90" s="225"/>
      <c r="I90" s="46"/>
    </row>
    <row r="91" spans="6:9">
      <c r="F91" s="224"/>
      <c r="G91" s="225"/>
      <c r="H91" s="225"/>
      <c r="I91" s="46"/>
    </row>
    <row r="92" spans="6:9">
      <c r="F92" s="224"/>
      <c r="G92" s="225"/>
      <c r="H92" s="225"/>
      <c r="I92" s="46"/>
    </row>
    <row r="93" spans="6:9">
      <c r="F93" s="224"/>
      <c r="G93" s="225"/>
      <c r="H93" s="225"/>
      <c r="I93" s="46"/>
    </row>
    <row r="94" spans="6:9">
      <c r="F94" s="224"/>
      <c r="G94" s="225"/>
      <c r="H94" s="225"/>
      <c r="I94" s="46"/>
    </row>
    <row r="95" spans="6:9">
      <c r="F95" s="224"/>
      <c r="G95" s="225"/>
      <c r="H95" s="225"/>
      <c r="I95" s="46"/>
    </row>
    <row r="96" spans="6:9">
      <c r="F96" s="224"/>
      <c r="G96" s="225"/>
      <c r="H96" s="225"/>
      <c r="I96" s="46"/>
    </row>
    <row r="97" spans="6:9">
      <c r="F97" s="224"/>
      <c r="G97" s="225"/>
      <c r="H97" s="225"/>
      <c r="I97" s="46"/>
    </row>
    <row r="98" spans="6:9">
      <c r="F98" s="224"/>
      <c r="G98" s="225"/>
      <c r="H98" s="225"/>
      <c r="I98" s="46"/>
    </row>
  </sheetData>
  <mergeCells count="5">
    <mergeCell ref="A1:B1"/>
    <mergeCell ref="A2:B2"/>
    <mergeCell ref="G2:I2"/>
    <mergeCell ref="H47:I47"/>
    <mergeCell ref="A50:I52"/>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&amp;A</oddFooter>
  </headerFooter>
</worksheet>
</file>

<file path=xl/worksheets/sheet4.xml><?xml version="1.0" encoding="utf-8"?>
<worksheet xmlns="http://schemas.openxmlformats.org/spreadsheetml/2006/main" xmlns:r="http://schemas.openxmlformats.org/officeDocument/2006/relationships">
  <sheetPr codeName="List2"/>
  <dimension ref="A1:CB932"/>
  <sheetViews>
    <sheetView showGridLines="0" showZeros="0" topLeftCell="A830" zoomScaleNormal="100" zoomScaleSheetLayoutView="100" workbookViewId="0">
      <selection activeCell="F868" sqref="F868"/>
    </sheetView>
  </sheetViews>
  <sheetFormatPr defaultRowHeight="12.75"/>
  <cols>
    <col min="1" max="1" width="4.42578125" style="226" customWidth="1"/>
    <col min="2" max="2" width="11.5703125" style="226" customWidth="1"/>
    <col min="3" max="3" width="40.42578125" style="226" customWidth="1"/>
    <col min="4" max="4" width="5.5703125" style="226" customWidth="1"/>
    <col min="5" max="5" width="8.5703125" style="234" customWidth="1"/>
    <col min="6" max="6" width="9.85546875" style="226" customWidth="1"/>
    <col min="7" max="7" width="13.85546875" style="226" customWidth="1"/>
    <col min="8" max="8" width="11.7109375" style="226" customWidth="1"/>
    <col min="9" max="9" width="11.5703125" style="226" customWidth="1"/>
    <col min="10" max="10" width="11" style="226" customWidth="1"/>
    <col min="11" max="11" width="10.42578125" style="226" customWidth="1"/>
    <col min="12" max="12" width="75.42578125" style="226" customWidth="1"/>
    <col min="13" max="13" width="45.28515625" style="226" customWidth="1"/>
    <col min="14" max="16384" width="9.140625" style="226"/>
  </cols>
  <sheetData>
    <row r="1" spans="1:80" ht="15.75">
      <c r="A1" s="325" t="s">
        <v>83</v>
      </c>
      <c r="B1" s="325"/>
      <c r="C1" s="325"/>
      <c r="D1" s="325"/>
      <c r="E1" s="325"/>
      <c r="F1" s="325"/>
      <c r="G1" s="325"/>
    </row>
    <row r="2" spans="1:80" ht="14.25" customHeight="1" thickBot="1">
      <c r="B2" s="227"/>
      <c r="C2" s="228"/>
      <c r="D2" s="228"/>
      <c r="E2" s="229"/>
      <c r="F2" s="228"/>
      <c r="G2" s="228"/>
    </row>
    <row r="3" spans="1:80" ht="13.5" thickTop="1">
      <c r="A3" s="310" t="s">
        <v>2</v>
      </c>
      <c r="B3" s="311"/>
      <c r="C3" s="180" t="s">
        <v>103</v>
      </c>
      <c r="D3" s="181"/>
      <c r="E3" s="230" t="s">
        <v>84</v>
      </c>
      <c r="F3" s="231" t="str">
        <f>'SO 01 1605-002 Rek'!H1</f>
        <v>16/05-002</v>
      </c>
      <c r="G3" s="232"/>
    </row>
    <row r="4" spans="1:80" ht="13.5" thickBot="1">
      <c r="A4" s="326" t="s">
        <v>74</v>
      </c>
      <c r="B4" s="313"/>
      <c r="C4" s="186" t="s">
        <v>106</v>
      </c>
      <c r="D4" s="187"/>
      <c r="E4" s="327" t="str">
        <f>'SO 01 1605-002 Rek'!G2</f>
        <v>Výtah pro imobilní</v>
      </c>
      <c r="F4" s="328"/>
      <c r="G4" s="329"/>
    </row>
    <row r="5" spans="1:80" ht="13.5" thickTop="1">
      <c r="A5" s="233"/>
      <c r="G5" s="235"/>
    </row>
    <row r="6" spans="1:80" ht="27" customHeight="1">
      <c r="A6" s="236" t="s">
        <v>85</v>
      </c>
      <c r="B6" s="237" t="s">
        <v>86</v>
      </c>
      <c r="C6" s="237" t="s">
        <v>87</v>
      </c>
      <c r="D6" s="237" t="s">
        <v>88</v>
      </c>
      <c r="E6" s="238" t="s">
        <v>89</v>
      </c>
      <c r="F6" s="237" t="s">
        <v>90</v>
      </c>
      <c r="G6" s="239" t="s">
        <v>91</v>
      </c>
      <c r="H6" s="240" t="s">
        <v>92</v>
      </c>
      <c r="I6" s="240" t="s">
        <v>93</v>
      </c>
      <c r="J6" s="240" t="s">
        <v>94</v>
      </c>
      <c r="K6" s="240" t="s">
        <v>95</v>
      </c>
    </row>
    <row r="7" spans="1:80">
      <c r="A7" s="241" t="s">
        <v>96</v>
      </c>
      <c r="B7" s="242" t="s">
        <v>97</v>
      </c>
      <c r="C7" s="243" t="s">
        <v>98</v>
      </c>
      <c r="D7" s="244"/>
      <c r="E7" s="245"/>
      <c r="F7" s="245"/>
      <c r="G7" s="246"/>
      <c r="H7" s="247"/>
      <c r="I7" s="248"/>
      <c r="J7" s="249"/>
      <c r="K7" s="250"/>
      <c r="O7" s="251">
        <v>1</v>
      </c>
    </row>
    <row r="8" spans="1:80">
      <c r="A8" s="252">
        <v>1</v>
      </c>
      <c r="B8" s="253" t="s">
        <v>108</v>
      </c>
      <c r="C8" s="254" t="s">
        <v>109</v>
      </c>
      <c r="D8" s="255" t="s">
        <v>110</v>
      </c>
      <c r="E8" s="256">
        <v>22.75</v>
      </c>
      <c r="F8" s="256"/>
      <c r="G8" s="257">
        <f>E8*F8</f>
        <v>0</v>
      </c>
      <c r="H8" s="258">
        <v>0</v>
      </c>
      <c r="I8" s="259">
        <f>E8*H8</f>
        <v>0</v>
      </c>
      <c r="J8" s="258">
        <v>-0.13800000000000001</v>
      </c>
      <c r="K8" s="259">
        <f>E8*J8</f>
        <v>-3.1395000000000004</v>
      </c>
      <c r="O8" s="251">
        <v>2</v>
      </c>
      <c r="AA8" s="226">
        <v>1</v>
      </c>
      <c r="AB8" s="226">
        <v>0</v>
      </c>
      <c r="AC8" s="226">
        <v>0</v>
      </c>
      <c r="AZ8" s="226">
        <v>1</v>
      </c>
      <c r="BA8" s="226">
        <f>IF(AZ8=1,G8,0)</f>
        <v>0</v>
      </c>
      <c r="BB8" s="226">
        <f>IF(AZ8=2,G8,0)</f>
        <v>0</v>
      </c>
      <c r="BC8" s="226">
        <f>IF(AZ8=3,G8,0)</f>
        <v>0</v>
      </c>
      <c r="BD8" s="226">
        <f>IF(AZ8=4,G8,0)</f>
        <v>0</v>
      </c>
      <c r="BE8" s="226">
        <f>IF(AZ8=5,G8,0)</f>
        <v>0</v>
      </c>
      <c r="CA8" s="251">
        <v>1</v>
      </c>
      <c r="CB8" s="251">
        <v>0</v>
      </c>
    </row>
    <row r="9" spans="1:80">
      <c r="A9" s="260"/>
      <c r="B9" s="264"/>
      <c r="C9" s="322" t="s">
        <v>111</v>
      </c>
      <c r="D9" s="323"/>
      <c r="E9" s="265">
        <v>7</v>
      </c>
      <c r="F9" s="266"/>
      <c r="G9" s="267"/>
      <c r="H9" s="268"/>
      <c r="I9" s="262"/>
      <c r="J9" s="269"/>
      <c r="K9" s="262"/>
      <c r="M9" s="263" t="s">
        <v>111</v>
      </c>
      <c r="O9" s="251"/>
    </row>
    <row r="10" spans="1:80">
      <c r="A10" s="260"/>
      <c r="B10" s="264"/>
      <c r="C10" s="322" t="s">
        <v>112</v>
      </c>
      <c r="D10" s="323"/>
      <c r="E10" s="265">
        <v>15.75</v>
      </c>
      <c r="F10" s="266"/>
      <c r="G10" s="267"/>
      <c r="H10" s="268"/>
      <c r="I10" s="262"/>
      <c r="J10" s="269"/>
      <c r="K10" s="262"/>
      <c r="M10" s="263" t="s">
        <v>112</v>
      </c>
      <c r="O10" s="251"/>
    </row>
    <row r="11" spans="1:80">
      <c r="A11" s="252">
        <v>2</v>
      </c>
      <c r="B11" s="253" t="s">
        <v>113</v>
      </c>
      <c r="C11" s="254" t="s">
        <v>114</v>
      </c>
      <c r="D11" s="255" t="s">
        <v>115</v>
      </c>
      <c r="E11" s="256">
        <v>3.5950000000000002</v>
      </c>
      <c r="F11" s="256"/>
      <c r="G11" s="257">
        <f>E11*F11</f>
        <v>0</v>
      </c>
      <c r="H11" s="258">
        <v>0</v>
      </c>
      <c r="I11" s="259">
        <f>E11*H11</f>
        <v>0</v>
      </c>
      <c r="J11" s="258">
        <v>0</v>
      </c>
      <c r="K11" s="259">
        <f>E11*J11</f>
        <v>0</v>
      </c>
      <c r="O11" s="251">
        <v>2</v>
      </c>
      <c r="AA11" s="226">
        <v>1</v>
      </c>
      <c r="AB11" s="226">
        <v>1</v>
      </c>
      <c r="AC11" s="226">
        <v>1</v>
      </c>
      <c r="AZ11" s="226">
        <v>1</v>
      </c>
      <c r="BA11" s="226">
        <f>IF(AZ11=1,G11,0)</f>
        <v>0</v>
      </c>
      <c r="BB11" s="226">
        <f>IF(AZ11=2,G11,0)</f>
        <v>0</v>
      </c>
      <c r="BC11" s="226">
        <f>IF(AZ11=3,G11,0)</f>
        <v>0</v>
      </c>
      <c r="BD11" s="226">
        <f>IF(AZ11=4,G11,0)</f>
        <v>0</v>
      </c>
      <c r="BE11" s="226">
        <f>IF(AZ11=5,G11,0)</f>
        <v>0</v>
      </c>
      <c r="CA11" s="251">
        <v>1</v>
      </c>
      <c r="CB11" s="251">
        <v>1</v>
      </c>
    </row>
    <row r="12" spans="1:80">
      <c r="A12" s="260"/>
      <c r="B12" s="264"/>
      <c r="C12" s="322" t="s">
        <v>116</v>
      </c>
      <c r="D12" s="323"/>
      <c r="E12" s="265">
        <v>2.4700000000000002</v>
      </c>
      <c r="F12" s="266"/>
      <c r="G12" s="267"/>
      <c r="H12" s="268"/>
      <c r="I12" s="262"/>
      <c r="J12" s="269"/>
      <c r="K12" s="262"/>
      <c r="M12" s="263" t="s">
        <v>116</v>
      </c>
      <c r="O12" s="251"/>
    </row>
    <row r="13" spans="1:80">
      <c r="A13" s="260"/>
      <c r="B13" s="264"/>
      <c r="C13" s="322" t="s">
        <v>117</v>
      </c>
      <c r="D13" s="323"/>
      <c r="E13" s="265">
        <v>1.125</v>
      </c>
      <c r="F13" s="266"/>
      <c r="G13" s="267"/>
      <c r="H13" s="268"/>
      <c r="I13" s="262"/>
      <c r="J13" s="269"/>
      <c r="K13" s="262"/>
      <c r="M13" s="263" t="s">
        <v>117</v>
      </c>
      <c r="O13" s="251"/>
    </row>
    <row r="14" spans="1:80">
      <c r="A14" s="252">
        <v>3</v>
      </c>
      <c r="B14" s="253" t="s">
        <v>118</v>
      </c>
      <c r="C14" s="254" t="s">
        <v>119</v>
      </c>
      <c r="D14" s="255" t="s">
        <v>115</v>
      </c>
      <c r="E14" s="256">
        <v>3.5950000000000002</v>
      </c>
      <c r="F14" s="256"/>
      <c r="G14" s="257">
        <f>E14*F14</f>
        <v>0</v>
      </c>
      <c r="H14" s="258">
        <v>0</v>
      </c>
      <c r="I14" s="259">
        <f>E14*H14</f>
        <v>0</v>
      </c>
      <c r="J14" s="258">
        <v>0</v>
      </c>
      <c r="K14" s="259">
        <f>E14*J14</f>
        <v>0</v>
      </c>
      <c r="O14" s="251">
        <v>2</v>
      </c>
      <c r="AA14" s="226">
        <v>1</v>
      </c>
      <c r="AB14" s="226">
        <v>1</v>
      </c>
      <c r="AC14" s="226">
        <v>1</v>
      </c>
      <c r="AZ14" s="226">
        <v>1</v>
      </c>
      <c r="BA14" s="226">
        <f>IF(AZ14=1,G14,0)</f>
        <v>0</v>
      </c>
      <c r="BB14" s="226">
        <f>IF(AZ14=2,G14,0)</f>
        <v>0</v>
      </c>
      <c r="BC14" s="226">
        <f>IF(AZ14=3,G14,0)</f>
        <v>0</v>
      </c>
      <c r="BD14" s="226">
        <f>IF(AZ14=4,G14,0)</f>
        <v>0</v>
      </c>
      <c r="BE14" s="226">
        <f>IF(AZ14=5,G14,0)</f>
        <v>0</v>
      </c>
      <c r="CA14" s="251">
        <v>1</v>
      </c>
      <c r="CB14" s="251">
        <v>1</v>
      </c>
    </row>
    <row r="15" spans="1:80">
      <c r="A15" s="260"/>
      <c r="B15" s="264"/>
      <c r="C15" s="322" t="s">
        <v>116</v>
      </c>
      <c r="D15" s="323"/>
      <c r="E15" s="265">
        <v>2.4700000000000002</v>
      </c>
      <c r="F15" s="266"/>
      <c r="G15" s="267"/>
      <c r="H15" s="268"/>
      <c r="I15" s="262"/>
      <c r="J15" s="269"/>
      <c r="K15" s="262"/>
      <c r="M15" s="263" t="s">
        <v>116</v>
      </c>
      <c r="O15" s="251"/>
    </row>
    <row r="16" spans="1:80">
      <c r="A16" s="260"/>
      <c r="B16" s="264"/>
      <c r="C16" s="322" t="s">
        <v>117</v>
      </c>
      <c r="D16" s="323"/>
      <c r="E16" s="265">
        <v>1.125</v>
      </c>
      <c r="F16" s="266"/>
      <c r="G16" s="267"/>
      <c r="H16" s="268"/>
      <c r="I16" s="262"/>
      <c r="J16" s="269"/>
      <c r="K16" s="262"/>
      <c r="M16" s="263" t="s">
        <v>117</v>
      </c>
      <c r="O16" s="251"/>
    </row>
    <row r="17" spans="1:80">
      <c r="A17" s="252">
        <v>4</v>
      </c>
      <c r="B17" s="253" t="s">
        <v>120</v>
      </c>
      <c r="C17" s="254" t="s">
        <v>121</v>
      </c>
      <c r="D17" s="255" t="s">
        <v>115</v>
      </c>
      <c r="E17" s="256">
        <v>3.5950000000000002</v>
      </c>
      <c r="F17" s="256"/>
      <c r="G17" s="257">
        <f>E17*F17</f>
        <v>0</v>
      </c>
      <c r="H17" s="258">
        <v>0</v>
      </c>
      <c r="I17" s="259">
        <f>E17*H17</f>
        <v>0</v>
      </c>
      <c r="J17" s="258">
        <v>0</v>
      </c>
      <c r="K17" s="259">
        <f>E17*J17</f>
        <v>0</v>
      </c>
      <c r="O17" s="251">
        <v>2</v>
      </c>
      <c r="AA17" s="226">
        <v>1</v>
      </c>
      <c r="AB17" s="226">
        <v>1</v>
      </c>
      <c r="AC17" s="226">
        <v>1</v>
      </c>
      <c r="AZ17" s="226">
        <v>1</v>
      </c>
      <c r="BA17" s="226">
        <f>IF(AZ17=1,G17,0)</f>
        <v>0</v>
      </c>
      <c r="BB17" s="226">
        <f>IF(AZ17=2,G17,0)</f>
        <v>0</v>
      </c>
      <c r="BC17" s="226">
        <f>IF(AZ17=3,G17,0)</f>
        <v>0</v>
      </c>
      <c r="BD17" s="226">
        <f>IF(AZ17=4,G17,0)</f>
        <v>0</v>
      </c>
      <c r="BE17" s="226">
        <f>IF(AZ17=5,G17,0)</f>
        <v>0</v>
      </c>
      <c r="CA17" s="251">
        <v>1</v>
      </c>
      <c r="CB17" s="251">
        <v>1</v>
      </c>
    </row>
    <row r="18" spans="1:80">
      <c r="A18" s="260"/>
      <c r="B18" s="264"/>
      <c r="C18" s="322" t="s">
        <v>116</v>
      </c>
      <c r="D18" s="323"/>
      <c r="E18" s="265">
        <v>2.4700000000000002</v>
      </c>
      <c r="F18" s="266"/>
      <c r="G18" s="267"/>
      <c r="H18" s="268"/>
      <c r="I18" s="262"/>
      <c r="J18" s="269"/>
      <c r="K18" s="262"/>
      <c r="M18" s="263" t="s">
        <v>116</v>
      </c>
      <c r="O18" s="251"/>
    </row>
    <row r="19" spans="1:80">
      <c r="A19" s="260"/>
      <c r="B19" s="264"/>
      <c r="C19" s="322" t="s">
        <v>117</v>
      </c>
      <c r="D19" s="323"/>
      <c r="E19" s="265">
        <v>1.125</v>
      </c>
      <c r="F19" s="266"/>
      <c r="G19" s="267"/>
      <c r="H19" s="268"/>
      <c r="I19" s="262"/>
      <c r="J19" s="269"/>
      <c r="K19" s="262"/>
      <c r="M19" s="263" t="s">
        <v>117</v>
      </c>
      <c r="O19" s="251"/>
    </row>
    <row r="20" spans="1:80">
      <c r="A20" s="252">
        <v>5</v>
      </c>
      <c r="B20" s="253" t="s">
        <v>122</v>
      </c>
      <c r="C20" s="254" t="s">
        <v>123</v>
      </c>
      <c r="D20" s="255" t="s">
        <v>115</v>
      </c>
      <c r="E20" s="256">
        <v>3.5950000000000002</v>
      </c>
      <c r="F20" s="256"/>
      <c r="G20" s="257">
        <f>E20*F20</f>
        <v>0</v>
      </c>
      <c r="H20" s="258">
        <v>0</v>
      </c>
      <c r="I20" s="259">
        <f>E20*H20</f>
        <v>0</v>
      </c>
      <c r="J20" s="258">
        <v>0</v>
      </c>
      <c r="K20" s="259">
        <f>E20*J20</f>
        <v>0</v>
      </c>
      <c r="O20" s="251">
        <v>2</v>
      </c>
      <c r="AA20" s="226">
        <v>1</v>
      </c>
      <c r="AB20" s="226">
        <v>0</v>
      </c>
      <c r="AC20" s="226">
        <v>0</v>
      </c>
      <c r="AZ20" s="226">
        <v>1</v>
      </c>
      <c r="BA20" s="226">
        <f>IF(AZ20=1,G20,0)</f>
        <v>0</v>
      </c>
      <c r="BB20" s="226">
        <f>IF(AZ20=2,G20,0)</f>
        <v>0</v>
      </c>
      <c r="BC20" s="226">
        <f>IF(AZ20=3,G20,0)</f>
        <v>0</v>
      </c>
      <c r="BD20" s="226">
        <f>IF(AZ20=4,G20,0)</f>
        <v>0</v>
      </c>
      <c r="BE20" s="226">
        <f>IF(AZ20=5,G20,0)</f>
        <v>0</v>
      </c>
      <c r="CA20" s="251">
        <v>1</v>
      </c>
      <c r="CB20" s="251">
        <v>0</v>
      </c>
    </row>
    <row r="21" spans="1:80">
      <c r="A21" s="260"/>
      <c r="B21" s="264"/>
      <c r="C21" s="322" t="s">
        <v>116</v>
      </c>
      <c r="D21" s="323"/>
      <c r="E21" s="265">
        <v>2.4700000000000002</v>
      </c>
      <c r="F21" s="266"/>
      <c r="G21" s="267"/>
      <c r="H21" s="268"/>
      <c r="I21" s="262"/>
      <c r="J21" s="269"/>
      <c r="K21" s="262"/>
      <c r="M21" s="263" t="s">
        <v>116</v>
      </c>
      <c r="O21" s="251"/>
    </row>
    <row r="22" spans="1:80">
      <c r="A22" s="260"/>
      <c r="B22" s="264"/>
      <c r="C22" s="322" t="s">
        <v>117</v>
      </c>
      <c r="D22" s="323"/>
      <c r="E22" s="265">
        <v>1.125</v>
      </c>
      <c r="F22" s="266"/>
      <c r="G22" s="267"/>
      <c r="H22" s="268"/>
      <c r="I22" s="262"/>
      <c r="J22" s="269"/>
      <c r="K22" s="262"/>
      <c r="M22" s="263" t="s">
        <v>117</v>
      </c>
      <c r="O22" s="251"/>
    </row>
    <row r="23" spans="1:80">
      <c r="A23" s="252">
        <v>6</v>
      </c>
      <c r="B23" s="253" t="s">
        <v>124</v>
      </c>
      <c r="C23" s="254" t="s">
        <v>125</v>
      </c>
      <c r="D23" s="255" t="s">
        <v>115</v>
      </c>
      <c r="E23" s="256">
        <v>3.0325000000000002</v>
      </c>
      <c r="F23" s="256"/>
      <c r="G23" s="257">
        <f>E23*F23</f>
        <v>0</v>
      </c>
      <c r="H23" s="258">
        <v>0</v>
      </c>
      <c r="I23" s="259">
        <f>E23*H23</f>
        <v>0</v>
      </c>
      <c r="J23" s="258">
        <v>0</v>
      </c>
      <c r="K23" s="259">
        <f>E23*J23</f>
        <v>0</v>
      </c>
      <c r="O23" s="251">
        <v>2</v>
      </c>
      <c r="AA23" s="226">
        <v>1</v>
      </c>
      <c r="AB23" s="226">
        <v>1</v>
      </c>
      <c r="AC23" s="226">
        <v>1</v>
      </c>
      <c r="AZ23" s="226">
        <v>1</v>
      </c>
      <c r="BA23" s="226">
        <f>IF(AZ23=1,G23,0)</f>
        <v>0</v>
      </c>
      <c r="BB23" s="226">
        <f>IF(AZ23=2,G23,0)</f>
        <v>0</v>
      </c>
      <c r="BC23" s="226">
        <f>IF(AZ23=3,G23,0)</f>
        <v>0</v>
      </c>
      <c r="BD23" s="226">
        <f>IF(AZ23=4,G23,0)</f>
        <v>0</v>
      </c>
      <c r="BE23" s="226">
        <f>IF(AZ23=5,G23,0)</f>
        <v>0</v>
      </c>
      <c r="CA23" s="251">
        <v>1</v>
      </c>
      <c r="CB23" s="251">
        <v>1</v>
      </c>
    </row>
    <row r="24" spans="1:80">
      <c r="A24" s="260"/>
      <c r="B24" s="264"/>
      <c r="C24" s="322" t="s">
        <v>116</v>
      </c>
      <c r="D24" s="323"/>
      <c r="E24" s="265">
        <v>2.4700000000000002</v>
      </c>
      <c r="F24" s="266"/>
      <c r="G24" s="267"/>
      <c r="H24" s="268"/>
      <c r="I24" s="262"/>
      <c r="J24" s="269"/>
      <c r="K24" s="262"/>
      <c r="M24" s="263" t="s">
        <v>116</v>
      </c>
      <c r="O24" s="251"/>
    </row>
    <row r="25" spans="1:80">
      <c r="A25" s="260"/>
      <c r="B25" s="264"/>
      <c r="C25" s="322" t="s">
        <v>126</v>
      </c>
      <c r="D25" s="323"/>
      <c r="E25" s="265">
        <v>0.5625</v>
      </c>
      <c r="F25" s="266"/>
      <c r="G25" s="267"/>
      <c r="H25" s="268"/>
      <c r="I25" s="262"/>
      <c r="J25" s="269"/>
      <c r="K25" s="262"/>
      <c r="M25" s="263" t="s">
        <v>126</v>
      </c>
      <c r="O25" s="251"/>
    </row>
    <row r="26" spans="1:80">
      <c r="A26" s="252">
        <v>7</v>
      </c>
      <c r="B26" s="253" t="s">
        <v>127</v>
      </c>
      <c r="C26" s="254" t="s">
        <v>128</v>
      </c>
      <c r="D26" s="255" t="s">
        <v>115</v>
      </c>
      <c r="E26" s="256">
        <v>0.5625</v>
      </c>
      <c r="F26" s="256"/>
      <c r="G26" s="257">
        <f>E26*F26</f>
        <v>0</v>
      </c>
      <c r="H26" s="258">
        <v>0</v>
      </c>
      <c r="I26" s="259">
        <f>E26*H26</f>
        <v>0</v>
      </c>
      <c r="J26" s="258">
        <v>0</v>
      </c>
      <c r="K26" s="259">
        <f>E26*J26</f>
        <v>0</v>
      </c>
      <c r="O26" s="251">
        <v>2</v>
      </c>
      <c r="AA26" s="226">
        <v>1</v>
      </c>
      <c r="AB26" s="226">
        <v>1</v>
      </c>
      <c r="AC26" s="226">
        <v>1</v>
      </c>
      <c r="AZ26" s="226">
        <v>1</v>
      </c>
      <c r="BA26" s="226">
        <f>IF(AZ26=1,G26,0)</f>
        <v>0</v>
      </c>
      <c r="BB26" s="226">
        <f>IF(AZ26=2,G26,0)</f>
        <v>0</v>
      </c>
      <c r="BC26" s="226">
        <f>IF(AZ26=3,G26,0)</f>
        <v>0</v>
      </c>
      <c r="BD26" s="226">
        <f>IF(AZ26=4,G26,0)</f>
        <v>0</v>
      </c>
      <c r="BE26" s="226">
        <f>IF(AZ26=5,G26,0)</f>
        <v>0</v>
      </c>
      <c r="CA26" s="251">
        <v>1</v>
      </c>
      <c r="CB26" s="251">
        <v>1</v>
      </c>
    </row>
    <row r="27" spans="1:80" ht="22.5">
      <c r="A27" s="260"/>
      <c r="B27" s="261"/>
      <c r="C27" s="319" t="s">
        <v>129</v>
      </c>
      <c r="D27" s="320"/>
      <c r="E27" s="320"/>
      <c r="F27" s="320"/>
      <c r="G27" s="321"/>
      <c r="I27" s="262"/>
      <c r="K27" s="262"/>
      <c r="L27" s="263" t="s">
        <v>129</v>
      </c>
      <c r="O27" s="251">
        <v>3</v>
      </c>
    </row>
    <row r="28" spans="1:80" ht="22.5">
      <c r="A28" s="260"/>
      <c r="B28" s="261"/>
      <c r="C28" s="319" t="s">
        <v>130</v>
      </c>
      <c r="D28" s="320"/>
      <c r="E28" s="320"/>
      <c r="F28" s="320"/>
      <c r="G28" s="321"/>
      <c r="I28" s="262"/>
      <c r="K28" s="262"/>
      <c r="L28" s="263" t="s">
        <v>130</v>
      </c>
      <c r="O28" s="251">
        <v>3</v>
      </c>
    </row>
    <row r="29" spans="1:80">
      <c r="A29" s="260"/>
      <c r="B29" s="264"/>
      <c r="C29" s="322" t="s">
        <v>126</v>
      </c>
      <c r="D29" s="323"/>
      <c r="E29" s="265">
        <v>0.5625</v>
      </c>
      <c r="F29" s="266"/>
      <c r="G29" s="267"/>
      <c r="H29" s="268"/>
      <c r="I29" s="262"/>
      <c r="J29" s="269"/>
      <c r="K29" s="262"/>
      <c r="M29" s="263" t="s">
        <v>126</v>
      </c>
      <c r="O29" s="251"/>
    </row>
    <row r="30" spans="1:80">
      <c r="A30" s="252">
        <v>8</v>
      </c>
      <c r="B30" s="253" t="s">
        <v>131</v>
      </c>
      <c r="C30" s="254" t="s">
        <v>132</v>
      </c>
      <c r="D30" s="255" t="s">
        <v>133</v>
      </c>
      <c r="E30" s="256">
        <v>1.6375999999999999</v>
      </c>
      <c r="F30" s="256"/>
      <c r="G30" s="257">
        <f>E30*F30</f>
        <v>0</v>
      </c>
      <c r="H30" s="258">
        <v>1</v>
      </c>
      <c r="I30" s="259">
        <f>E30*H30</f>
        <v>1.6375999999999999</v>
      </c>
      <c r="J30" s="258"/>
      <c r="K30" s="259">
        <f>E30*J30</f>
        <v>0</v>
      </c>
      <c r="O30" s="251">
        <v>2</v>
      </c>
      <c r="AA30" s="226">
        <v>3</v>
      </c>
      <c r="AB30" s="226">
        <v>1</v>
      </c>
      <c r="AC30" s="226">
        <v>58344169</v>
      </c>
      <c r="AZ30" s="226">
        <v>1</v>
      </c>
      <c r="BA30" s="226">
        <f>IF(AZ30=1,G30,0)</f>
        <v>0</v>
      </c>
      <c r="BB30" s="226">
        <f>IF(AZ30=2,G30,0)</f>
        <v>0</v>
      </c>
      <c r="BC30" s="226">
        <f>IF(AZ30=3,G30,0)</f>
        <v>0</v>
      </c>
      <c r="BD30" s="226">
        <f>IF(AZ30=4,G30,0)</f>
        <v>0</v>
      </c>
      <c r="BE30" s="226">
        <f>IF(AZ30=5,G30,0)</f>
        <v>0</v>
      </c>
      <c r="CA30" s="251">
        <v>3</v>
      </c>
      <c r="CB30" s="251">
        <v>1</v>
      </c>
    </row>
    <row r="31" spans="1:80">
      <c r="A31" s="260"/>
      <c r="B31" s="264"/>
      <c r="C31" s="322" t="s">
        <v>134</v>
      </c>
      <c r="D31" s="323"/>
      <c r="E31" s="265">
        <v>1.0188999999999999</v>
      </c>
      <c r="F31" s="266"/>
      <c r="G31" s="267"/>
      <c r="H31" s="268"/>
      <c r="I31" s="262"/>
      <c r="J31" s="269"/>
      <c r="K31" s="262"/>
      <c r="M31" s="263" t="s">
        <v>134</v>
      </c>
      <c r="O31" s="251"/>
    </row>
    <row r="32" spans="1:80">
      <c r="A32" s="260"/>
      <c r="B32" s="264"/>
      <c r="C32" s="322" t="s">
        <v>135</v>
      </c>
      <c r="D32" s="323"/>
      <c r="E32" s="265">
        <v>0.61880000000000002</v>
      </c>
      <c r="F32" s="266"/>
      <c r="G32" s="267"/>
      <c r="H32" s="268"/>
      <c r="I32" s="262"/>
      <c r="J32" s="269"/>
      <c r="K32" s="262"/>
      <c r="M32" s="263" t="s">
        <v>135</v>
      </c>
      <c r="O32" s="251"/>
    </row>
    <row r="33" spans="1:80">
      <c r="A33" s="252">
        <v>9</v>
      </c>
      <c r="B33" s="253" t="s">
        <v>136</v>
      </c>
      <c r="C33" s="254" t="s">
        <v>137</v>
      </c>
      <c r="D33" s="255" t="s">
        <v>115</v>
      </c>
      <c r="E33" s="256">
        <v>3.0325000000000002</v>
      </c>
      <c r="F33" s="256"/>
      <c r="G33" s="257">
        <f>E33*F33</f>
        <v>0</v>
      </c>
      <c r="H33" s="258">
        <v>0</v>
      </c>
      <c r="I33" s="259">
        <f>E33*H33</f>
        <v>0</v>
      </c>
      <c r="J33" s="258">
        <v>0</v>
      </c>
      <c r="K33" s="259">
        <f>E33*J33</f>
        <v>0</v>
      </c>
      <c r="O33" s="251">
        <v>2</v>
      </c>
      <c r="AA33" s="226">
        <v>1</v>
      </c>
      <c r="AB33" s="226">
        <v>1</v>
      </c>
      <c r="AC33" s="226">
        <v>1</v>
      </c>
      <c r="AZ33" s="226">
        <v>1</v>
      </c>
      <c r="BA33" s="226">
        <f>IF(AZ33=1,G33,0)</f>
        <v>0</v>
      </c>
      <c r="BB33" s="226">
        <f>IF(AZ33=2,G33,0)</f>
        <v>0</v>
      </c>
      <c r="BC33" s="226">
        <f>IF(AZ33=3,G33,0)</f>
        <v>0</v>
      </c>
      <c r="BD33" s="226">
        <f>IF(AZ33=4,G33,0)</f>
        <v>0</v>
      </c>
      <c r="BE33" s="226">
        <f>IF(AZ33=5,G33,0)</f>
        <v>0</v>
      </c>
      <c r="CA33" s="251">
        <v>1</v>
      </c>
      <c r="CB33" s="251">
        <v>1</v>
      </c>
    </row>
    <row r="34" spans="1:80">
      <c r="A34" s="260"/>
      <c r="B34" s="264"/>
      <c r="C34" s="322" t="s">
        <v>116</v>
      </c>
      <c r="D34" s="323"/>
      <c r="E34" s="265">
        <v>2.4700000000000002</v>
      </c>
      <c r="F34" s="266"/>
      <c r="G34" s="267"/>
      <c r="H34" s="268"/>
      <c r="I34" s="262"/>
      <c r="J34" s="269"/>
      <c r="K34" s="262"/>
      <c r="M34" s="263" t="s">
        <v>116</v>
      </c>
      <c r="O34" s="251"/>
    </row>
    <row r="35" spans="1:80">
      <c r="A35" s="260"/>
      <c r="B35" s="264"/>
      <c r="C35" s="322" t="s">
        <v>126</v>
      </c>
      <c r="D35" s="323"/>
      <c r="E35" s="265">
        <v>0.5625</v>
      </c>
      <c r="F35" s="266"/>
      <c r="G35" s="267"/>
      <c r="H35" s="268"/>
      <c r="I35" s="262"/>
      <c r="J35" s="269"/>
      <c r="K35" s="262"/>
      <c r="M35" s="263" t="s">
        <v>126</v>
      </c>
      <c r="O35" s="251"/>
    </row>
    <row r="36" spans="1:80">
      <c r="A36" s="252">
        <v>10</v>
      </c>
      <c r="B36" s="253" t="s">
        <v>138</v>
      </c>
      <c r="C36" s="254" t="s">
        <v>139</v>
      </c>
      <c r="D36" s="255" t="s">
        <v>140</v>
      </c>
      <c r="E36" s="256">
        <v>3.1395</v>
      </c>
      <c r="F36" s="256"/>
      <c r="G36" s="257">
        <f>E36*F36</f>
        <v>0</v>
      </c>
      <c r="H36" s="258">
        <v>0</v>
      </c>
      <c r="I36" s="259">
        <f>E36*H36</f>
        <v>0</v>
      </c>
      <c r="J36" s="258"/>
      <c r="K36" s="259">
        <f>E36*J36</f>
        <v>0</v>
      </c>
      <c r="O36" s="251">
        <v>2</v>
      </c>
      <c r="AA36" s="226">
        <v>8</v>
      </c>
      <c r="AB36" s="226">
        <v>1</v>
      </c>
      <c r="AC36" s="226">
        <v>3</v>
      </c>
      <c r="AZ36" s="226">
        <v>1</v>
      </c>
      <c r="BA36" s="226">
        <f>IF(AZ36=1,G36,0)</f>
        <v>0</v>
      </c>
      <c r="BB36" s="226">
        <f>IF(AZ36=2,G36,0)</f>
        <v>0</v>
      </c>
      <c r="BC36" s="226">
        <f>IF(AZ36=3,G36,0)</f>
        <v>0</v>
      </c>
      <c r="BD36" s="226">
        <f>IF(AZ36=4,G36,0)</f>
        <v>0</v>
      </c>
      <c r="BE36" s="226">
        <f>IF(AZ36=5,G36,0)</f>
        <v>0</v>
      </c>
      <c r="CA36" s="251">
        <v>8</v>
      </c>
      <c r="CB36" s="251">
        <v>1</v>
      </c>
    </row>
    <row r="37" spans="1:80">
      <c r="A37" s="270"/>
      <c r="B37" s="271" t="s">
        <v>100</v>
      </c>
      <c r="C37" s="272" t="s">
        <v>107</v>
      </c>
      <c r="D37" s="273"/>
      <c r="E37" s="274"/>
      <c r="F37" s="275"/>
      <c r="G37" s="276">
        <f>SUM(G7:G36)</f>
        <v>0</v>
      </c>
      <c r="H37" s="277"/>
      <c r="I37" s="278">
        <f>SUM(I7:I36)</f>
        <v>1.6375999999999999</v>
      </c>
      <c r="J37" s="277"/>
      <c r="K37" s="278">
        <f>SUM(K7:K36)</f>
        <v>-3.1395000000000004</v>
      </c>
      <c r="O37" s="251">
        <v>4</v>
      </c>
      <c r="BA37" s="279">
        <f>SUM(BA7:BA36)</f>
        <v>0</v>
      </c>
      <c r="BB37" s="279">
        <f>SUM(BB7:BB36)</f>
        <v>0</v>
      </c>
      <c r="BC37" s="279">
        <f>SUM(BC7:BC36)</f>
        <v>0</v>
      </c>
      <c r="BD37" s="279">
        <f>SUM(BD7:BD36)</f>
        <v>0</v>
      </c>
      <c r="BE37" s="279">
        <f>SUM(BE7:BE36)</f>
        <v>0</v>
      </c>
    </row>
    <row r="38" spans="1:80">
      <c r="A38" s="241" t="s">
        <v>96</v>
      </c>
      <c r="B38" s="242" t="s">
        <v>141</v>
      </c>
      <c r="C38" s="243" t="s">
        <v>142</v>
      </c>
      <c r="D38" s="244"/>
      <c r="E38" s="245"/>
      <c r="F38" s="245"/>
      <c r="G38" s="246"/>
      <c r="H38" s="247"/>
      <c r="I38" s="248"/>
      <c r="J38" s="249"/>
      <c r="K38" s="250"/>
      <c r="O38" s="251">
        <v>1</v>
      </c>
    </row>
    <row r="39" spans="1:80">
      <c r="A39" s="252">
        <v>11</v>
      </c>
      <c r="B39" s="253" t="s">
        <v>144</v>
      </c>
      <c r="C39" s="254" t="s">
        <v>145</v>
      </c>
      <c r="D39" s="255" t="s">
        <v>115</v>
      </c>
      <c r="E39" s="256">
        <v>0.84379999999999999</v>
      </c>
      <c r="F39" s="256"/>
      <c r="G39" s="257">
        <f>E39*F39</f>
        <v>0</v>
      </c>
      <c r="H39" s="258">
        <v>2.45329</v>
      </c>
      <c r="I39" s="259">
        <f>E39*H39</f>
        <v>2.0700861019999999</v>
      </c>
      <c r="J39" s="258">
        <v>0</v>
      </c>
      <c r="K39" s="259">
        <f>E39*J39</f>
        <v>0</v>
      </c>
      <c r="O39" s="251">
        <v>2</v>
      </c>
      <c r="AA39" s="226">
        <v>1</v>
      </c>
      <c r="AB39" s="226">
        <v>1</v>
      </c>
      <c r="AC39" s="226">
        <v>1</v>
      </c>
      <c r="AZ39" s="226">
        <v>1</v>
      </c>
      <c r="BA39" s="226">
        <f>IF(AZ39=1,G39,0)</f>
        <v>0</v>
      </c>
      <c r="BB39" s="226">
        <f>IF(AZ39=2,G39,0)</f>
        <v>0</v>
      </c>
      <c r="BC39" s="226">
        <f>IF(AZ39=3,G39,0)</f>
        <v>0</v>
      </c>
      <c r="BD39" s="226">
        <f>IF(AZ39=4,G39,0)</f>
        <v>0</v>
      </c>
      <c r="BE39" s="226">
        <f>IF(AZ39=5,G39,0)</f>
        <v>0</v>
      </c>
      <c r="CA39" s="251">
        <v>1</v>
      </c>
      <c r="CB39" s="251">
        <v>1</v>
      </c>
    </row>
    <row r="40" spans="1:80">
      <c r="A40" s="260"/>
      <c r="B40" s="264"/>
      <c r="C40" s="322" t="s">
        <v>146</v>
      </c>
      <c r="D40" s="323"/>
      <c r="E40" s="265">
        <v>0.84379999999999999</v>
      </c>
      <c r="F40" s="266"/>
      <c r="G40" s="267"/>
      <c r="H40" s="268"/>
      <c r="I40" s="262"/>
      <c r="J40" s="269"/>
      <c r="K40" s="262"/>
      <c r="M40" s="263" t="s">
        <v>146</v>
      </c>
      <c r="O40" s="251"/>
    </row>
    <row r="41" spans="1:80">
      <c r="A41" s="252">
        <v>12</v>
      </c>
      <c r="B41" s="253" t="s">
        <v>147</v>
      </c>
      <c r="C41" s="254" t="s">
        <v>148</v>
      </c>
      <c r="D41" s="255" t="s">
        <v>110</v>
      </c>
      <c r="E41" s="256">
        <v>4.5</v>
      </c>
      <c r="F41" s="256"/>
      <c r="G41" s="257">
        <f>E41*F41</f>
        <v>0</v>
      </c>
      <c r="H41" s="258">
        <v>2.5000000000000001E-4</v>
      </c>
      <c r="I41" s="259">
        <f>E41*H41</f>
        <v>1.1250000000000001E-3</v>
      </c>
      <c r="J41" s="258">
        <v>0</v>
      </c>
      <c r="K41" s="259">
        <f>E41*J41</f>
        <v>0</v>
      </c>
      <c r="O41" s="251">
        <v>2</v>
      </c>
      <c r="AA41" s="226">
        <v>1</v>
      </c>
      <c r="AB41" s="226">
        <v>1</v>
      </c>
      <c r="AC41" s="226">
        <v>1</v>
      </c>
      <c r="AZ41" s="226">
        <v>1</v>
      </c>
      <c r="BA41" s="226">
        <f>IF(AZ41=1,G41,0)</f>
        <v>0</v>
      </c>
      <c r="BB41" s="226">
        <f>IF(AZ41=2,G41,0)</f>
        <v>0</v>
      </c>
      <c r="BC41" s="226">
        <f>IF(AZ41=3,G41,0)</f>
        <v>0</v>
      </c>
      <c r="BD41" s="226">
        <f>IF(AZ41=4,G41,0)</f>
        <v>0</v>
      </c>
      <c r="BE41" s="226">
        <f>IF(AZ41=5,G41,0)</f>
        <v>0</v>
      </c>
      <c r="CA41" s="251">
        <v>1</v>
      </c>
      <c r="CB41" s="251">
        <v>1</v>
      </c>
    </row>
    <row r="42" spans="1:80">
      <c r="A42" s="260"/>
      <c r="B42" s="264"/>
      <c r="C42" s="322" t="s">
        <v>149</v>
      </c>
      <c r="D42" s="323"/>
      <c r="E42" s="265">
        <v>4.5</v>
      </c>
      <c r="F42" s="266"/>
      <c r="G42" s="267"/>
      <c r="H42" s="268"/>
      <c r="I42" s="262"/>
      <c r="J42" s="269"/>
      <c r="K42" s="262"/>
      <c r="M42" s="263" t="s">
        <v>149</v>
      </c>
      <c r="O42" s="251"/>
    </row>
    <row r="43" spans="1:80">
      <c r="A43" s="252">
        <v>13</v>
      </c>
      <c r="B43" s="253" t="s">
        <v>150</v>
      </c>
      <c r="C43" s="254" t="s">
        <v>151</v>
      </c>
      <c r="D43" s="255" t="s">
        <v>110</v>
      </c>
      <c r="E43" s="256">
        <v>4.5</v>
      </c>
      <c r="F43" s="256"/>
      <c r="G43" s="257">
        <f>E43*F43</f>
        <v>0</v>
      </c>
      <c r="H43" s="258">
        <v>0</v>
      </c>
      <c r="I43" s="259">
        <f>E43*H43</f>
        <v>0</v>
      </c>
      <c r="J43" s="258">
        <v>0</v>
      </c>
      <c r="K43" s="259">
        <f>E43*J43</f>
        <v>0</v>
      </c>
      <c r="O43" s="251">
        <v>2</v>
      </c>
      <c r="AA43" s="226">
        <v>1</v>
      </c>
      <c r="AB43" s="226">
        <v>1</v>
      </c>
      <c r="AC43" s="226">
        <v>1</v>
      </c>
      <c r="AZ43" s="226">
        <v>1</v>
      </c>
      <c r="BA43" s="226">
        <f>IF(AZ43=1,G43,0)</f>
        <v>0</v>
      </c>
      <c r="BB43" s="226">
        <f>IF(AZ43=2,G43,0)</f>
        <v>0</v>
      </c>
      <c r="BC43" s="226">
        <f>IF(AZ43=3,G43,0)</f>
        <v>0</v>
      </c>
      <c r="BD43" s="226">
        <f>IF(AZ43=4,G43,0)</f>
        <v>0</v>
      </c>
      <c r="BE43" s="226">
        <f>IF(AZ43=5,G43,0)</f>
        <v>0</v>
      </c>
      <c r="CA43" s="251">
        <v>1</v>
      </c>
      <c r="CB43" s="251">
        <v>1</v>
      </c>
    </row>
    <row r="44" spans="1:80">
      <c r="A44" s="260"/>
      <c r="B44" s="264"/>
      <c r="C44" s="322" t="s">
        <v>149</v>
      </c>
      <c r="D44" s="323"/>
      <c r="E44" s="265">
        <v>4.5</v>
      </c>
      <c r="F44" s="266"/>
      <c r="G44" s="267"/>
      <c r="H44" s="268"/>
      <c r="I44" s="262"/>
      <c r="J44" s="269"/>
      <c r="K44" s="262"/>
      <c r="M44" s="263" t="s">
        <v>149</v>
      </c>
      <c r="O44" s="251"/>
    </row>
    <row r="45" spans="1:80">
      <c r="A45" s="252">
        <v>14</v>
      </c>
      <c r="B45" s="253" t="s">
        <v>152</v>
      </c>
      <c r="C45" s="254" t="s">
        <v>153</v>
      </c>
      <c r="D45" s="255" t="s">
        <v>115</v>
      </c>
      <c r="E45" s="256">
        <v>0.74439999999999995</v>
      </c>
      <c r="F45" s="256"/>
      <c r="G45" s="257">
        <f>E45*F45</f>
        <v>0</v>
      </c>
      <c r="H45" s="258">
        <v>2.45329</v>
      </c>
      <c r="I45" s="259">
        <f>E45*H45</f>
        <v>1.826229076</v>
      </c>
      <c r="J45" s="258">
        <v>0</v>
      </c>
      <c r="K45" s="259">
        <f>E45*J45</f>
        <v>0</v>
      </c>
      <c r="O45" s="251">
        <v>2</v>
      </c>
      <c r="AA45" s="226">
        <v>1</v>
      </c>
      <c r="AB45" s="226">
        <v>1</v>
      </c>
      <c r="AC45" s="226">
        <v>1</v>
      </c>
      <c r="AZ45" s="226">
        <v>1</v>
      </c>
      <c r="BA45" s="226">
        <f>IF(AZ45=1,G45,0)</f>
        <v>0</v>
      </c>
      <c r="BB45" s="226">
        <f>IF(AZ45=2,G45,0)</f>
        <v>0</v>
      </c>
      <c r="BC45" s="226">
        <f>IF(AZ45=3,G45,0)</f>
        <v>0</v>
      </c>
      <c r="BD45" s="226">
        <f>IF(AZ45=4,G45,0)</f>
        <v>0</v>
      </c>
      <c r="BE45" s="226">
        <f>IF(AZ45=5,G45,0)</f>
        <v>0</v>
      </c>
      <c r="CA45" s="251">
        <v>1</v>
      </c>
      <c r="CB45" s="251">
        <v>1</v>
      </c>
    </row>
    <row r="46" spans="1:80">
      <c r="A46" s="260"/>
      <c r="B46" s="261"/>
      <c r="C46" s="319" t="s">
        <v>154</v>
      </c>
      <c r="D46" s="320"/>
      <c r="E46" s="320"/>
      <c r="F46" s="320"/>
      <c r="G46" s="321"/>
      <c r="I46" s="262"/>
      <c r="K46" s="262"/>
      <c r="L46" s="263" t="s">
        <v>154</v>
      </c>
      <c r="O46" s="251">
        <v>3</v>
      </c>
    </row>
    <row r="47" spans="1:80">
      <c r="A47" s="260"/>
      <c r="B47" s="264"/>
      <c r="C47" s="322" t="s">
        <v>155</v>
      </c>
      <c r="D47" s="323"/>
      <c r="E47" s="265">
        <v>0.46310000000000001</v>
      </c>
      <c r="F47" s="266"/>
      <c r="G47" s="267"/>
      <c r="H47" s="268"/>
      <c r="I47" s="262"/>
      <c r="J47" s="269"/>
      <c r="K47" s="262"/>
      <c r="M47" s="263" t="s">
        <v>155</v>
      </c>
      <c r="O47" s="251"/>
    </row>
    <row r="48" spans="1:80">
      <c r="A48" s="260"/>
      <c r="B48" s="264"/>
      <c r="C48" s="322" t="s">
        <v>156</v>
      </c>
      <c r="D48" s="323"/>
      <c r="E48" s="265">
        <v>0.28129999999999999</v>
      </c>
      <c r="F48" s="266"/>
      <c r="G48" s="267"/>
      <c r="H48" s="268"/>
      <c r="I48" s="262"/>
      <c r="J48" s="269"/>
      <c r="K48" s="262"/>
      <c r="M48" s="263" t="s">
        <v>156</v>
      </c>
      <c r="O48" s="251"/>
    </row>
    <row r="49" spans="1:80">
      <c r="A49" s="252">
        <v>15</v>
      </c>
      <c r="B49" s="253" t="s">
        <v>157</v>
      </c>
      <c r="C49" s="254" t="s">
        <v>158</v>
      </c>
      <c r="D49" s="255" t="s">
        <v>140</v>
      </c>
      <c r="E49" s="256">
        <v>0.11169999999999999</v>
      </c>
      <c r="F49" s="256"/>
      <c r="G49" s="257">
        <f>E49*F49</f>
        <v>0</v>
      </c>
      <c r="H49" s="258">
        <v>1.0570200000000001</v>
      </c>
      <c r="I49" s="259">
        <f>E49*H49</f>
        <v>0.11806913400000001</v>
      </c>
      <c r="J49" s="258">
        <v>0</v>
      </c>
      <c r="K49" s="259">
        <f>E49*J49</f>
        <v>0</v>
      </c>
      <c r="O49" s="251">
        <v>2</v>
      </c>
      <c r="AA49" s="226">
        <v>1</v>
      </c>
      <c r="AB49" s="226">
        <v>1</v>
      </c>
      <c r="AC49" s="226">
        <v>1</v>
      </c>
      <c r="AZ49" s="226">
        <v>1</v>
      </c>
      <c r="BA49" s="226">
        <f>IF(AZ49=1,G49,0)</f>
        <v>0</v>
      </c>
      <c r="BB49" s="226">
        <f>IF(AZ49=2,G49,0)</f>
        <v>0</v>
      </c>
      <c r="BC49" s="226">
        <f>IF(AZ49=3,G49,0)</f>
        <v>0</v>
      </c>
      <c r="BD49" s="226">
        <f>IF(AZ49=4,G49,0)</f>
        <v>0</v>
      </c>
      <c r="BE49" s="226">
        <f>IF(AZ49=5,G49,0)</f>
        <v>0</v>
      </c>
      <c r="CA49" s="251">
        <v>1</v>
      </c>
      <c r="CB49" s="251">
        <v>1</v>
      </c>
    </row>
    <row r="50" spans="1:80" ht="22.5">
      <c r="A50" s="260"/>
      <c r="B50" s="264"/>
      <c r="C50" s="322" t="s">
        <v>159</v>
      </c>
      <c r="D50" s="323"/>
      <c r="E50" s="265">
        <v>0.11169999999999999</v>
      </c>
      <c r="F50" s="266"/>
      <c r="G50" s="267"/>
      <c r="H50" s="268"/>
      <c r="I50" s="262"/>
      <c r="J50" s="269"/>
      <c r="K50" s="262"/>
      <c r="M50" s="263" t="s">
        <v>159</v>
      </c>
      <c r="O50" s="251"/>
    </row>
    <row r="51" spans="1:80" ht="22.5">
      <c r="A51" s="252">
        <v>16</v>
      </c>
      <c r="B51" s="253" t="s">
        <v>160</v>
      </c>
      <c r="C51" s="254" t="s">
        <v>161</v>
      </c>
      <c r="D51" s="255" t="s">
        <v>110</v>
      </c>
      <c r="E51" s="256">
        <v>2.68</v>
      </c>
      <c r="F51" s="256"/>
      <c r="G51" s="257">
        <f>E51*F51</f>
        <v>0</v>
      </c>
      <c r="H51" s="258">
        <v>0.44400000000000001</v>
      </c>
      <c r="I51" s="259">
        <f>E51*H51</f>
        <v>1.1899200000000001</v>
      </c>
      <c r="J51" s="258">
        <v>0</v>
      </c>
      <c r="K51" s="259">
        <f>E51*J51</f>
        <v>0</v>
      </c>
      <c r="O51" s="251">
        <v>2</v>
      </c>
      <c r="AA51" s="226">
        <v>1</v>
      </c>
      <c r="AB51" s="226">
        <v>0</v>
      </c>
      <c r="AC51" s="226">
        <v>0</v>
      </c>
      <c r="AZ51" s="226">
        <v>1</v>
      </c>
      <c r="BA51" s="226">
        <f>IF(AZ51=1,G51,0)</f>
        <v>0</v>
      </c>
      <c r="BB51" s="226">
        <f>IF(AZ51=2,G51,0)</f>
        <v>0</v>
      </c>
      <c r="BC51" s="226">
        <f>IF(AZ51=3,G51,0)</f>
        <v>0</v>
      </c>
      <c r="BD51" s="226">
        <f>IF(AZ51=4,G51,0)</f>
        <v>0</v>
      </c>
      <c r="BE51" s="226">
        <f>IF(AZ51=5,G51,0)</f>
        <v>0</v>
      </c>
      <c r="CA51" s="251">
        <v>1</v>
      </c>
      <c r="CB51" s="251">
        <v>0</v>
      </c>
    </row>
    <row r="52" spans="1:80" ht="22.5">
      <c r="A52" s="260"/>
      <c r="B52" s="264"/>
      <c r="C52" s="322" t="s">
        <v>162</v>
      </c>
      <c r="D52" s="323"/>
      <c r="E52" s="265">
        <v>2.68</v>
      </c>
      <c r="F52" s="266"/>
      <c r="G52" s="267"/>
      <c r="H52" s="268"/>
      <c r="I52" s="262"/>
      <c r="J52" s="269"/>
      <c r="K52" s="262"/>
      <c r="M52" s="263" t="s">
        <v>162</v>
      </c>
      <c r="O52" s="251"/>
    </row>
    <row r="53" spans="1:80">
      <c r="A53" s="270"/>
      <c r="B53" s="271" t="s">
        <v>100</v>
      </c>
      <c r="C53" s="272" t="s">
        <v>143</v>
      </c>
      <c r="D53" s="273"/>
      <c r="E53" s="274"/>
      <c r="F53" s="275"/>
      <c r="G53" s="276">
        <f>SUM(G38:G52)</f>
        <v>0</v>
      </c>
      <c r="H53" s="277"/>
      <c r="I53" s="278">
        <f>SUM(I38:I52)</f>
        <v>5.2054293119999997</v>
      </c>
      <c r="J53" s="277"/>
      <c r="K53" s="278">
        <f>SUM(K38:K52)</f>
        <v>0</v>
      </c>
      <c r="O53" s="251">
        <v>4</v>
      </c>
      <c r="BA53" s="279">
        <f>SUM(BA38:BA52)</f>
        <v>0</v>
      </c>
      <c r="BB53" s="279">
        <f>SUM(BB38:BB52)</f>
        <v>0</v>
      </c>
      <c r="BC53" s="279">
        <f>SUM(BC38:BC52)</f>
        <v>0</v>
      </c>
      <c r="BD53" s="279">
        <f>SUM(BD38:BD52)</f>
        <v>0</v>
      </c>
      <c r="BE53" s="279">
        <f>SUM(BE38:BE52)</f>
        <v>0</v>
      </c>
    </row>
    <row r="54" spans="1:80">
      <c r="A54" s="241" t="s">
        <v>96</v>
      </c>
      <c r="B54" s="242" t="s">
        <v>163</v>
      </c>
      <c r="C54" s="243" t="s">
        <v>164</v>
      </c>
      <c r="D54" s="244"/>
      <c r="E54" s="245"/>
      <c r="F54" s="245"/>
      <c r="G54" s="246"/>
      <c r="H54" s="247"/>
      <c r="I54" s="248"/>
      <c r="J54" s="249"/>
      <c r="K54" s="250"/>
      <c r="O54" s="251">
        <v>1</v>
      </c>
    </row>
    <row r="55" spans="1:80" ht="22.5">
      <c r="A55" s="252">
        <v>17</v>
      </c>
      <c r="B55" s="253" t="s">
        <v>166</v>
      </c>
      <c r="C55" s="254" t="s">
        <v>167</v>
      </c>
      <c r="D55" s="255" t="s">
        <v>110</v>
      </c>
      <c r="E55" s="256">
        <v>112.505</v>
      </c>
      <c r="F55" s="256"/>
      <c r="G55" s="257">
        <f>E55*F55</f>
        <v>0</v>
      </c>
      <c r="H55" s="258">
        <v>0.30604999999999999</v>
      </c>
      <c r="I55" s="259">
        <f>E55*H55</f>
        <v>34.432155249999994</v>
      </c>
      <c r="J55" s="258">
        <v>0</v>
      </c>
      <c r="K55" s="259">
        <f>E55*J55</f>
        <v>0</v>
      </c>
      <c r="O55" s="251">
        <v>2</v>
      </c>
      <c r="AA55" s="226">
        <v>1</v>
      </c>
      <c r="AB55" s="226">
        <v>0</v>
      </c>
      <c r="AC55" s="226">
        <v>0</v>
      </c>
      <c r="AZ55" s="226">
        <v>1</v>
      </c>
      <c r="BA55" s="226">
        <f>IF(AZ55=1,G55,0)</f>
        <v>0</v>
      </c>
      <c r="BB55" s="226">
        <f>IF(AZ55=2,G55,0)</f>
        <v>0</v>
      </c>
      <c r="BC55" s="226">
        <f>IF(AZ55=3,G55,0)</f>
        <v>0</v>
      </c>
      <c r="BD55" s="226">
        <f>IF(AZ55=4,G55,0)</f>
        <v>0</v>
      </c>
      <c r="BE55" s="226">
        <f>IF(AZ55=5,G55,0)</f>
        <v>0</v>
      </c>
      <c r="CA55" s="251">
        <v>1</v>
      </c>
      <c r="CB55" s="251">
        <v>0</v>
      </c>
    </row>
    <row r="56" spans="1:80">
      <c r="A56" s="260"/>
      <c r="B56" s="264"/>
      <c r="C56" s="322" t="s">
        <v>168</v>
      </c>
      <c r="D56" s="323"/>
      <c r="E56" s="265">
        <v>5.2779999999999996</v>
      </c>
      <c r="F56" s="266"/>
      <c r="G56" s="267"/>
      <c r="H56" s="268"/>
      <c r="I56" s="262"/>
      <c r="J56" s="269"/>
      <c r="K56" s="262"/>
      <c r="M56" s="263" t="s">
        <v>168</v>
      </c>
      <c r="O56" s="251"/>
    </row>
    <row r="57" spans="1:80">
      <c r="A57" s="260"/>
      <c r="B57" s="264"/>
      <c r="C57" s="322" t="s">
        <v>169</v>
      </c>
      <c r="D57" s="323"/>
      <c r="E57" s="265">
        <v>-0.72799999999999998</v>
      </c>
      <c r="F57" s="266"/>
      <c r="G57" s="267"/>
      <c r="H57" s="268"/>
      <c r="I57" s="262"/>
      <c r="J57" s="269"/>
      <c r="K57" s="262"/>
      <c r="M57" s="263" t="s">
        <v>169</v>
      </c>
      <c r="O57" s="251"/>
    </row>
    <row r="58" spans="1:80">
      <c r="A58" s="260"/>
      <c r="B58" s="264"/>
      <c r="C58" s="322" t="s">
        <v>170</v>
      </c>
      <c r="D58" s="323"/>
      <c r="E58" s="265">
        <v>0</v>
      </c>
      <c r="F58" s="266"/>
      <c r="G58" s="267"/>
      <c r="H58" s="268"/>
      <c r="I58" s="262"/>
      <c r="J58" s="269"/>
      <c r="K58" s="262"/>
      <c r="M58" s="263">
        <v>0</v>
      </c>
      <c r="O58" s="251"/>
    </row>
    <row r="59" spans="1:80">
      <c r="A59" s="260"/>
      <c r="B59" s="264"/>
      <c r="C59" s="322" t="s">
        <v>171</v>
      </c>
      <c r="D59" s="323"/>
      <c r="E59" s="265">
        <v>37.765000000000001</v>
      </c>
      <c r="F59" s="266"/>
      <c r="G59" s="267"/>
      <c r="H59" s="268"/>
      <c r="I59" s="262"/>
      <c r="J59" s="269"/>
      <c r="K59" s="262"/>
      <c r="M59" s="263" t="s">
        <v>171</v>
      </c>
      <c r="O59" s="251"/>
    </row>
    <row r="60" spans="1:80">
      <c r="A60" s="260"/>
      <c r="B60" s="264"/>
      <c r="C60" s="322" t="s">
        <v>172</v>
      </c>
      <c r="D60" s="323"/>
      <c r="E60" s="265">
        <v>-3</v>
      </c>
      <c r="F60" s="266"/>
      <c r="G60" s="267"/>
      <c r="H60" s="268"/>
      <c r="I60" s="262"/>
      <c r="J60" s="269"/>
      <c r="K60" s="262"/>
      <c r="M60" s="263" t="s">
        <v>172</v>
      </c>
      <c r="O60" s="251"/>
    </row>
    <row r="61" spans="1:80">
      <c r="A61" s="260"/>
      <c r="B61" s="264"/>
      <c r="C61" s="322" t="s">
        <v>173</v>
      </c>
      <c r="D61" s="323"/>
      <c r="E61" s="265">
        <v>-2.2749999999999999</v>
      </c>
      <c r="F61" s="266"/>
      <c r="G61" s="267"/>
      <c r="H61" s="268"/>
      <c r="I61" s="262"/>
      <c r="J61" s="269"/>
      <c r="K61" s="262"/>
      <c r="M61" s="263" t="s">
        <v>173</v>
      </c>
      <c r="O61" s="251"/>
    </row>
    <row r="62" spans="1:80">
      <c r="A62" s="260"/>
      <c r="B62" s="264"/>
      <c r="C62" s="322" t="s">
        <v>174</v>
      </c>
      <c r="D62" s="323"/>
      <c r="E62" s="265">
        <v>-1.9750000000000001</v>
      </c>
      <c r="F62" s="266"/>
      <c r="G62" s="267"/>
      <c r="H62" s="268"/>
      <c r="I62" s="262"/>
      <c r="J62" s="269"/>
      <c r="K62" s="262"/>
      <c r="M62" s="263" t="s">
        <v>174</v>
      </c>
      <c r="O62" s="251"/>
    </row>
    <row r="63" spans="1:80">
      <c r="A63" s="260"/>
      <c r="B63" s="264"/>
      <c r="C63" s="322" t="s">
        <v>175</v>
      </c>
      <c r="D63" s="323"/>
      <c r="E63" s="265">
        <v>-1.365</v>
      </c>
      <c r="F63" s="266"/>
      <c r="G63" s="267"/>
      <c r="H63" s="268"/>
      <c r="I63" s="262"/>
      <c r="J63" s="269"/>
      <c r="K63" s="262"/>
      <c r="M63" s="263" t="s">
        <v>175</v>
      </c>
      <c r="O63" s="251"/>
    </row>
    <row r="64" spans="1:80">
      <c r="A64" s="260"/>
      <c r="B64" s="264"/>
      <c r="C64" s="322" t="s">
        <v>170</v>
      </c>
      <c r="D64" s="323"/>
      <c r="E64" s="265">
        <v>0</v>
      </c>
      <c r="F64" s="266"/>
      <c r="G64" s="267"/>
      <c r="H64" s="268"/>
      <c r="I64" s="262"/>
      <c r="J64" s="269"/>
      <c r="K64" s="262"/>
      <c r="M64" s="263">
        <v>0</v>
      </c>
      <c r="O64" s="251"/>
    </row>
    <row r="65" spans="1:80">
      <c r="A65" s="260"/>
      <c r="B65" s="264"/>
      <c r="C65" s="322" t="s">
        <v>176</v>
      </c>
      <c r="D65" s="323"/>
      <c r="E65" s="265">
        <v>37.765000000000001</v>
      </c>
      <c r="F65" s="266"/>
      <c r="G65" s="267"/>
      <c r="H65" s="268"/>
      <c r="I65" s="262"/>
      <c r="J65" s="269"/>
      <c r="K65" s="262"/>
      <c r="M65" s="263" t="s">
        <v>176</v>
      </c>
      <c r="O65" s="251"/>
    </row>
    <row r="66" spans="1:80">
      <c r="A66" s="260"/>
      <c r="B66" s="264"/>
      <c r="C66" s="322" t="s">
        <v>177</v>
      </c>
      <c r="D66" s="323"/>
      <c r="E66" s="265">
        <v>-3</v>
      </c>
      <c r="F66" s="266"/>
      <c r="G66" s="267"/>
      <c r="H66" s="268"/>
      <c r="I66" s="262"/>
      <c r="J66" s="269"/>
      <c r="K66" s="262"/>
      <c r="M66" s="263" t="s">
        <v>177</v>
      </c>
      <c r="O66" s="251"/>
    </row>
    <row r="67" spans="1:80">
      <c r="A67" s="260"/>
      <c r="B67" s="264"/>
      <c r="C67" s="322" t="s">
        <v>178</v>
      </c>
      <c r="D67" s="323"/>
      <c r="E67" s="265">
        <v>-2.2749999999999999</v>
      </c>
      <c r="F67" s="266"/>
      <c r="G67" s="267"/>
      <c r="H67" s="268"/>
      <c r="I67" s="262"/>
      <c r="J67" s="269"/>
      <c r="K67" s="262"/>
      <c r="M67" s="263" t="s">
        <v>178</v>
      </c>
      <c r="O67" s="251"/>
    </row>
    <row r="68" spans="1:80">
      <c r="A68" s="260"/>
      <c r="B68" s="264"/>
      <c r="C68" s="322" t="s">
        <v>179</v>
      </c>
      <c r="D68" s="323"/>
      <c r="E68" s="265">
        <v>-1.9750000000000001</v>
      </c>
      <c r="F68" s="266"/>
      <c r="G68" s="267"/>
      <c r="H68" s="268"/>
      <c r="I68" s="262"/>
      <c r="J68" s="269"/>
      <c r="K68" s="262"/>
      <c r="M68" s="263" t="s">
        <v>179</v>
      </c>
      <c r="O68" s="251"/>
    </row>
    <row r="69" spans="1:80">
      <c r="A69" s="260"/>
      <c r="B69" s="264"/>
      <c r="C69" s="322" t="s">
        <v>180</v>
      </c>
      <c r="D69" s="323"/>
      <c r="E69" s="265">
        <v>-1.365</v>
      </c>
      <c r="F69" s="266"/>
      <c r="G69" s="267"/>
      <c r="H69" s="268"/>
      <c r="I69" s="262"/>
      <c r="J69" s="269"/>
      <c r="K69" s="262"/>
      <c r="M69" s="263" t="s">
        <v>180</v>
      </c>
      <c r="O69" s="251"/>
    </row>
    <row r="70" spans="1:80">
      <c r="A70" s="260"/>
      <c r="B70" s="264"/>
      <c r="C70" s="322" t="s">
        <v>170</v>
      </c>
      <c r="D70" s="323"/>
      <c r="E70" s="265">
        <v>0</v>
      </c>
      <c r="F70" s="266"/>
      <c r="G70" s="267"/>
      <c r="H70" s="268"/>
      <c r="I70" s="262"/>
      <c r="J70" s="269"/>
      <c r="K70" s="262"/>
      <c r="M70" s="263">
        <v>0</v>
      </c>
      <c r="O70" s="251"/>
    </row>
    <row r="71" spans="1:80">
      <c r="A71" s="260"/>
      <c r="B71" s="264"/>
      <c r="C71" s="322" t="s">
        <v>181</v>
      </c>
      <c r="D71" s="323"/>
      <c r="E71" s="265">
        <v>38.22</v>
      </c>
      <c r="F71" s="266"/>
      <c r="G71" s="267"/>
      <c r="H71" s="268"/>
      <c r="I71" s="262"/>
      <c r="J71" s="269"/>
      <c r="K71" s="262"/>
      <c r="M71" s="263" t="s">
        <v>181</v>
      </c>
      <c r="O71" s="251"/>
    </row>
    <row r="72" spans="1:80">
      <c r="A72" s="260"/>
      <c r="B72" s="264"/>
      <c r="C72" s="322" t="s">
        <v>182</v>
      </c>
      <c r="D72" s="323"/>
      <c r="E72" s="265">
        <v>-3</v>
      </c>
      <c r="F72" s="266"/>
      <c r="G72" s="267"/>
      <c r="H72" s="268"/>
      <c r="I72" s="262"/>
      <c r="J72" s="269"/>
      <c r="K72" s="262"/>
      <c r="M72" s="263" t="s">
        <v>182</v>
      </c>
      <c r="O72" s="251"/>
    </row>
    <row r="73" spans="1:80">
      <c r="A73" s="260"/>
      <c r="B73" s="264"/>
      <c r="C73" s="322" t="s">
        <v>183</v>
      </c>
      <c r="D73" s="323"/>
      <c r="E73" s="265">
        <v>-2.2749999999999999</v>
      </c>
      <c r="F73" s="266"/>
      <c r="G73" s="267"/>
      <c r="H73" s="268"/>
      <c r="I73" s="262"/>
      <c r="J73" s="269"/>
      <c r="K73" s="262"/>
      <c r="M73" s="263" t="s">
        <v>183</v>
      </c>
      <c r="O73" s="251"/>
    </row>
    <row r="74" spans="1:80">
      <c r="A74" s="260"/>
      <c r="B74" s="264"/>
      <c r="C74" s="322" t="s">
        <v>184</v>
      </c>
      <c r="D74" s="323"/>
      <c r="E74" s="265">
        <v>-1.9750000000000001</v>
      </c>
      <c r="F74" s="266"/>
      <c r="G74" s="267"/>
      <c r="H74" s="268"/>
      <c r="I74" s="262"/>
      <c r="J74" s="269"/>
      <c r="K74" s="262"/>
      <c r="M74" s="263" t="s">
        <v>184</v>
      </c>
      <c r="O74" s="251"/>
    </row>
    <row r="75" spans="1:80">
      <c r="A75" s="260"/>
      <c r="B75" s="264"/>
      <c r="C75" s="322" t="s">
        <v>185</v>
      </c>
      <c r="D75" s="323"/>
      <c r="E75" s="265">
        <v>-1.82</v>
      </c>
      <c r="F75" s="266"/>
      <c r="G75" s="267"/>
      <c r="H75" s="268"/>
      <c r="I75" s="262"/>
      <c r="J75" s="269"/>
      <c r="K75" s="262"/>
      <c r="M75" s="263" t="s">
        <v>185</v>
      </c>
      <c r="O75" s="251"/>
    </row>
    <row r="76" spans="1:80">
      <c r="A76" s="260"/>
      <c r="B76" s="264"/>
      <c r="C76" s="322" t="s">
        <v>170</v>
      </c>
      <c r="D76" s="323"/>
      <c r="E76" s="265">
        <v>0</v>
      </c>
      <c r="F76" s="266"/>
      <c r="G76" s="267"/>
      <c r="H76" s="268"/>
      <c r="I76" s="262"/>
      <c r="J76" s="269"/>
      <c r="K76" s="262"/>
      <c r="M76" s="263">
        <v>0</v>
      </c>
      <c r="O76" s="251"/>
    </row>
    <row r="77" spans="1:80">
      <c r="A77" s="260"/>
      <c r="B77" s="264"/>
      <c r="C77" s="322" t="s">
        <v>186</v>
      </c>
      <c r="D77" s="323"/>
      <c r="E77" s="265">
        <v>25.48</v>
      </c>
      <c r="F77" s="266"/>
      <c r="G77" s="267"/>
      <c r="H77" s="268"/>
      <c r="I77" s="262"/>
      <c r="J77" s="269"/>
      <c r="K77" s="262"/>
      <c r="M77" s="263" t="s">
        <v>186</v>
      </c>
      <c r="O77" s="251"/>
    </row>
    <row r="78" spans="1:80">
      <c r="A78" s="260"/>
      <c r="B78" s="264"/>
      <c r="C78" s="322" t="s">
        <v>187</v>
      </c>
      <c r="D78" s="323"/>
      <c r="E78" s="265">
        <v>-3</v>
      </c>
      <c r="F78" s="266"/>
      <c r="G78" s="267"/>
      <c r="H78" s="268"/>
      <c r="I78" s="262"/>
      <c r="J78" s="269"/>
      <c r="K78" s="262"/>
      <c r="M78" s="263" t="s">
        <v>187</v>
      </c>
      <c r="O78" s="251"/>
    </row>
    <row r="79" spans="1:80">
      <c r="A79" s="260"/>
      <c r="B79" s="264"/>
      <c r="C79" s="322" t="s">
        <v>188</v>
      </c>
      <c r="D79" s="323"/>
      <c r="E79" s="265">
        <v>-1.9750000000000001</v>
      </c>
      <c r="F79" s="266"/>
      <c r="G79" s="267"/>
      <c r="H79" s="268"/>
      <c r="I79" s="262"/>
      <c r="J79" s="269"/>
      <c r="K79" s="262"/>
      <c r="M79" s="263" t="s">
        <v>188</v>
      </c>
      <c r="O79" s="251"/>
    </row>
    <row r="80" spans="1:80">
      <c r="A80" s="252">
        <v>18</v>
      </c>
      <c r="B80" s="253" t="s">
        <v>189</v>
      </c>
      <c r="C80" s="254" t="s">
        <v>190</v>
      </c>
      <c r="D80" s="255" t="s">
        <v>191</v>
      </c>
      <c r="E80" s="256">
        <v>16</v>
      </c>
      <c r="F80" s="256"/>
      <c r="G80" s="257">
        <f>E80*F80</f>
        <v>0</v>
      </c>
      <c r="H80" s="258">
        <v>5.4219999999999997E-2</v>
      </c>
      <c r="I80" s="259">
        <f>E80*H80</f>
        <v>0.86751999999999996</v>
      </c>
      <c r="J80" s="258">
        <v>0</v>
      </c>
      <c r="K80" s="259">
        <f>E80*J80</f>
        <v>0</v>
      </c>
      <c r="O80" s="251">
        <v>2</v>
      </c>
      <c r="AA80" s="226">
        <v>1</v>
      </c>
      <c r="AB80" s="226">
        <v>1</v>
      </c>
      <c r="AC80" s="226">
        <v>1</v>
      </c>
      <c r="AZ80" s="226">
        <v>1</v>
      </c>
      <c r="BA80" s="226">
        <f>IF(AZ80=1,G80,0)</f>
        <v>0</v>
      </c>
      <c r="BB80" s="226">
        <f>IF(AZ80=2,G80,0)</f>
        <v>0</v>
      </c>
      <c r="BC80" s="226">
        <f>IF(AZ80=3,G80,0)</f>
        <v>0</v>
      </c>
      <c r="BD80" s="226">
        <f>IF(AZ80=4,G80,0)</f>
        <v>0</v>
      </c>
      <c r="BE80" s="226">
        <f>IF(AZ80=5,G80,0)</f>
        <v>0</v>
      </c>
      <c r="CA80" s="251">
        <v>1</v>
      </c>
      <c r="CB80" s="251">
        <v>1</v>
      </c>
    </row>
    <row r="81" spans="1:80">
      <c r="A81" s="260"/>
      <c r="B81" s="264"/>
      <c r="C81" s="322" t="s">
        <v>192</v>
      </c>
      <c r="D81" s="323"/>
      <c r="E81" s="265">
        <v>4</v>
      </c>
      <c r="F81" s="266"/>
      <c r="G81" s="267"/>
      <c r="H81" s="268"/>
      <c r="I81" s="262"/>
      <c r="J81" s="269"/>
      <c r="K81" s="262"/>
      <c r="M81" s="263" t="s">
        <v>192</v>
      </c>
      <c r="O81" s="251"/>
    </row>
    <row r="82" spans="1:80">
      <c r="A82" s="260"/>
      <c r="B82" s="264"/>
      <c r="C82" s="322" t="s">
        <v>193</v>
      </c>
      <c r="D82" s="323"/>
      <c r="E82" s="265">
        <v>4</v>
      </c>
      <c r="F82" s="266"/>
      <c r="G82" s="267"/>
      <c r="H82" s="268"/>
      <c r="I82" s="262"/>
      <c r="J82" s="269"/>
      <c r="K82" s="262"/>
      <c r="M82" s="263" t="s">
        <v>193</v>
      </c>
      <c r="O82" s="251"/>
    </row>
    <row r="83" spans="1:80">
      <c r="A83" s="260"/>
      <c r="B83" s="264"/>
      <c r="C83" s="322" t="s">
        <v>194</v>
      </c>
      <c r="D83" s="323"/>
      <c r="E83" s="265">
        <v>4</v>
      </c>
      <c r="F83" s="266"/>
      <c r="G83" s="267"/>
      <c r="H83" s="268"/>
      <c r="I83" s="262"/>
      <c r="J83" s="269"/>
      <c r="K83" s="262"/>
      <c r="M83" s="263" t="s">
        <v>194</v>
      </c>
      <c r="O83" s="251"/>
    </row>
    <row r="84" spans="1:80">
      <c r="A84" s="260"/>
      <c r="B84" s="264"/>
      <c r="C84" s="322" t="s">
        <v>195</v>
      </c>
      <c r="D84" s="323"/>
      <c r="E84" s="265">
        <v>4</v>
      </c>
      <c r="F84" s="266"/>
      <c r="G84" s="267"/>
      <c r="H84" s="268"/>
      <c r="I84" s="262"/>
      <c r="J84" s="269"/>
      <c r="K84" s="262"/>
      <c r="M84" s="263" t="s">
        <v>195</v>
      </c>
      <c r="O84" s="251"/>
    </row>
    <row r="85" spans="1:80">
      <c r="A85" s="252">
        <v>19</v>
      </c>
      <c r="B85" s="253" t="s">
        <v>196</v>
      </c>
      <c r="C85" s="254" t="s">
        <v>197</v>
      </c>
      <c r="D85" s="255" t="s">
        <v>115</v>
      </c>
      <c r="E85" s="256">
        <v>1.6800999999999999</v>
      </c>
      <c r="F85" s="256"/>
      <c r="G85" s="257">
        <f>E85*F85</f>
        <v>0</v>
      </c>
      <c r="H85" s="258">
        <v>2.5429499999999998</v>
      </c>
      <c r="I85" s="259">
        <f>E85*H85</f>
        <v>4.2724102949999994</v>
      </c>
      <c r="J85" s="258">
        <v>0</v>
      </c>
      <c r="K85" s="259">
        <f>E85*J85</f>
        <v>0</v>
      </c>
      <c r="O85" s="251">
        <v>2</v>
      </c>
      <c r="AA85" s="226">
        <v>1</v>
      </c>
      <c r="AB85" s="226">
        <v>1</v>
      </c>
      <c r="AC85" s="226">
        <v>1</v>
      </c>
      <c r="AZ85" s="226">
        <v>1</v>
      </c>
      <c r="BA85" s="226">
        <f>IF(AZ85=1,G85,0)</f>
        <v>0</v>
      </c>
      <c r="BB85" s="226">
        <f>IF(AZ85=2,G85,0)</f>
        <v>0</v>
      </c>
      <c r="BC85" s="226">
        <f>IF(AZ85=3,G85,0)</f>
        <v>0</v>
      </c>
      <c r="BD85" s="226">
        <f>IF(AZ85=4,G85,0)</f>
        <v>0</v>
      </c>
      <c r="BE85" s="226">
        <f>IF(AZ85=5,G85,0)</f>
        <v>0</v>
      </c>
      <c r="CA85" s="251">
        <v>1</v>
      </c>
      <c r="CB85" s="251">
        <v>1</v>
      </c>
    </row>
    <row r="86" spans="1:80">
      <c r="A86" s="260"/>
      <c r="B86" s="261"/>
      <c r="C86" s="319" t="s">
        <v>154</v>
      </c>
      <c r="D86" s="320"/>
      <c r="E86" s="320"/>
      <c r="F86" s="320"/>
      <c r="G86" s="321"/>
      <c r="I86" s="262"/>
      <c r="K86" s="262"/>
      <c r="L86" s="263" t="s">
        <v>154</v>
      </c>
      <c r="O86" s="251">
        <v>3</v>
      </c>
    </row>
    <row r="87" spans="1:80">
      <c r="A87" s="260"/>
      <c r="B87" s="264"/>
      <c r="C87" s="322" t="s">
        <v>198</v>
      </c>
      <c r="D87" s="323"/>
      <c r="E87" s="265">
        <v>0.51</v>
      </c>
      <c r="F87" s="266"/>
      <c r="G87" s="267"/>
      <c r="H87" s="268"/>
      <c r="I87" s="262"/>
      <c r="J87" s="269"/>
      <c r="K87" s="262"/>
      <c r="M87" s="263" t="s">
        <v>198</v>
      </c>
      <c r="O87" s="251"/>
    </row>
    <row r="88" spans="1:80">
      <c r="A88" s="260"/>
      <c r="B88" s="264"/>
      <c r="C88" s="322" t="s">
        <v>199</v>
      </c>
      <c r="D88" s="323"/>
      <c r="E88" s="265">
        <v>0.60750000000000004</v>
      </c>
      <c r="F88" s="266"/>
      <c r="G88" s="267"/>
      <c r="H88" s="268"/>
      <c r="I88" s="262"/>
      <c r="J88" s="269"/>
      <c r="K88" s="262"/>
      <c r="M88" s="263" t="s">
        <v>199</v>
      </c>
      <c r="O88" s="251"/>
    </row>
    <row r="89" spans="1:80">
      <c r="A89" s="260"/>
      <c r="B89" s="264"/>
      <c r="C89" s="322" t="s">
        <v>200</v>
      </c>
      <c r="D89" s="323"/>
      <c r="E89" s="265">
        <v>0.2001</v>
      </c>
      <c r="F89" s="266"/>
      <c r="G89" s="267"/>
      <c r="H89" s="268"/>
      <c r="I89" s="262"/>
      <c r="J89" s="269"/>
      <c r="K89" s="262"/>
      <c r="M89" s="263" t="s">
        <v>200</v>
      </c>
      <c r="O89" s="251"/>
    </row>
    <row r="90" spans="1:80">
      <c r="A90" s="260"/>
      <c r="B90" s="264"/>
      <c r="C90" s="322" t="s">
        <v>201</v>
      </c>
      <c r="D90" s="323"/>
      <c r="E90" s="265">
        <v>0.36249999999999999</v>
      </c>
      <c r="F90" s="266"/>
      <c r="G90" s="267"/>
      <c r="H90" s="268"/>
      <c r="I90" s="262"/>
      <c r="J90" s="269"/>
      <c r="K90" s="262"/>
      <c r="M90" s="263" t="s">
        <v>201</v>
      </c>
      <c r="O90" s="251"/>
    </row>
    <row r="91" spans="1:80">
      <c r="A91" s="252">
        <v>20</v>
      </c>
      <c r="B91" s="253" t="s">
        <v>202</v>
      </c>
      <c r="C91" s="254" t="s">
        <v>203</v>
      </c>
      <c r="D91" s="255" t="s">
        <v>110</v>
      </c>
      <c r="E91" s="256">
        <v>13.058999999999999</v>
      </c>
      <c r="F91" s="256"/>
      <c r="G91" s="257">
        <f>E91*F91</f>
        <v>0</v>
      </c>
      <c r="H91" s="258">
        <v>1.014E-2</v>
      </c>
      <c r="I91" s="259">
        <f>E91*H91</f>
        <v>0.13241825999999998</v>
      </c>
      <c r="J91" s="258">
        <v>0</v>
      </c>
      <c r="K91" s="259">
        <f>E91*J91</f>
        <v>0</v>
      </c>
      <c r="O91" s="251">
        <v>2</v>
      </c>
      <c r="AA91" s="226">
        <v>1</v>
      </c>
      <c r="AB91" s="226">
        <v>1</v>
      </c>
      <c r="AC91" s="226">
        <v>1</v>
      </c>
      <c r="AZ91" s="226">
        <v>1</v>
      </c>
      <c r="BA91" s="226">
        <f>IF(AZ91=1,G91,0)</f>
        <v>0</v>
      </c>
      <c r="BB91" s="226">
        <f>IF(AZ91=2,G91,0)</f>
        <v>0</v>
      </c>
      <c r="BC91" s="226">
        <f>IF(AZ91=3,G91,0)</f>
        <v>0</v>
      </c>
      <c r="BD91" s="226">
        <f>IF(AZ91=4,G91,0)</f>
        <v>0</v>
      </c>
      <c r="BE91" s="226">
        <f>IF(AZ91=5,G91,0)</f>
        <v>0</v>
      </c>
      <c r="CA91" s="251">
        <v>1</v>
      </c>
      <c r="CB91" s="251">
        <v>1</v>
      </c>
    </row>
    <row r="92" spans="1:80">
      <c r="A92" s="260"/>
      <c r="B92" s="264"/>
      <c r="C92" s="322" t="s">
        <v>204</v>
      </c>
      <c r="D92" s="323"/>
      <c r="E92" s="265">
        <v>2.4</v>
      </c>
      <c r="F92" s="266"/>
      <c r="G92" s="267"/>
      <c r="H92" s="268"/>
      <c r="I92" s="262"/>
      <c r="J92" s="269"/>
      <c r="K92" s="262"/>
      <c r="M92" s="263" t="s">
        <v>204</v>
      </c>
      <c r="O92" s="251"/>
    </row>
    <row r="93" spans="1:80" ht="22.5">
      <c r="A93" s="260"/>
      <c r="B93" s="264"/>
      <c r="C93" s="322" t="s">
        <v>205</v>
      </c>
      <c r="D93" s="323"/>
      <c r="E93" s="265">
        <v>10.659000000000001</v>
      </c>
      <c r="F93" s="266"/>
      <c r="G93" s="267"/>
      <c r="H93" s="268"/>
      <c r="I93" s="262"/>
      <c r="J93" s="269"/>
      <c r="K93" s="262"/>
      <c r="M93" s="263" t="s">
        <v>205</v>
      </c>
      <c r="O93" s="251"/>
    </row>
    <row r="94" spans="1:80">
      <c r="A94" s="252">
        <v>21</v>
      </c>
      <c r="B94" s="253" t="s">
        <v>206</v>
      </c>
      <c r="C94" s="254" t="s">
        <v>207</v>
      </c>
      <c r="D94" s="255" t="s">
        <v>110</v>
      </c>
      <c r="E94" s="256">
        <v>13.058999999999999</v>
      </c>
      <c r="F94" s="256"/>
      <c r="G94" s="257">
        <f>E94*F94</f>
        <v>0</v>
      </c>
      <c r="H94" s="258">
        <v>0</v>
      </c>
      <c r="I94" s="259">
        <f>E94*H94</f>
        <v>0</v>
      </c>
      <c r="J94" s="258">
        <v>0</v>
      </c>
      <c r="K94" s="259">
        <f>E94*J94</f>
        <v>0</v>
      </c>
      <c r="O94" s="251">
        <v>2</v>
      </c>
      <c r="AA94" s="226">
        <v>1</v>
      </c>
      <c r="AB94" s="226">
        <v>1</v>
      </c>
      <c r="AC94" s="226">
        <v>1</v>
      </c>
      <c r="AZ94" s="226">
        <v>1</v>
      </c>
      <c r="BA94" s="226">
        <f>IF(AZ94=1,G94,0)</f>
        <v>0</v>
      </c>
      <c r="BB94" s="226">
        <f>IF(AZ94=2,G94,0)</f>
        <v>0</v>
      </c>
      <c r="BC94" s="226">
        <f>IF(AZ94=3,G94,0)</f>
        <v>0</v>
      </c>
      <c r="BD94" s="226">
        <f>IF(AZ94=4,G94,0)</f>
        <v>0</v>
      </c>
      <c r="BE94" s="226">
        <f>IF(AZ94=5,G94,0)</f>
        <v>0</v>
      </c>
      <c r="CA94" s="251">
        <v>1</v>
      </c>
      <c r="CB94" s="251">
        <v>1</v>
      </c>
    </row>
    <row r="95" spans="1:80">
      <c r="A95" s="260"/>
      <c r="B95" s="264"/>
      <c r="C95" s="322" t="s">
        <v>204</v>
      </c>
      <c r="D95" s="323"/>
      <c r="E95" s="265">
        <v>2.4</v>
      </c>
      <c r="F95" s="266"/>
      <c r="G95" s="267"/>
      <c r="H95" s="268"/>
      <c r="I95" s="262"/>
      <c r="J95" s="269"/>
      <c r="K95" s="262"/>
      <c r="M95" s="263" t="s">
        <v>204</v>
      </c>
      <c r="O95" s="251"/>
    </row>
    <row r="96" spans="1:80" ht="22.5">
      <c r="A96" s="260"/>
      <c r="B96" s="264"/>
      <c r="C96" s="322" t="s">
        <v>205</v>
      </c>
      <c r="D96" s="323"/>
      <c r="E96" s="265">
        <v>10.659000000000001</v>
      </c>
      <c r="F96" s="266"/>
      <c r="G96" s="267"/>
      <c r="H96" s="268"/>
      <c r="I96" s="262"/>
      <c r="J96" s="269"/>
      <c r="K96" s="262"/>
      <c r="M96" s="263" t="s">
        <v>205</v>
      </c>
      <c r="O96" s="251"/>
    </row>
    <row r="97" spans="1:80">
      <c r="A97" s="252">
        <v>22</v>
      </c>
      <c r="B97" s="253" t="s">
        <v>208</v>
      </c>
      <c r="C97" s="254" t="s">
        <v>209</v>
      </c>
      <c r="D97" s="255" t="s">
        <v>140</v>
      </c>
      <c r="E97" s="256">
        <v>0.2016</v>
      </c>
      <c r="F97" s="256"/>
      <c r="G97" s="257">
        <f>E97*F97</f>
        <v>0</v>
      </c>
      <c r="H97" s="258">
        <v>1.0044200000000001</v>
      </c>
      <c r="I97" s="259">
        <f>E97*H97</f>
        <v>0.20249107200000002</v>
      </c>
      <c r="J97" s="258">
        <v>0</v>
      </c>
      <c r="K97" s="259">
        <f>E97*J97</f>
        <v>0</v>
      </c>
      <c r="O97" s="251">
        <v>2</v>
      </c>
      <c r="AA97" s="226">
        <v>1</v>
      </c>
      <c r="AB97" s="226">
        <v>1</v>
      </c>
      <c r="AC97" s="226">
        <v>1</v>
      </c>
      <c r="AZ97" s="226">
        <v>1</v>
      </c>
      <c r="BA97" s="226">
        <f>IF(AZ97=1,G97,0)</f>
        <v>0</v>
      </c>
      <c r="BB97" s="226">
        <f>IF(AZ97=2,G97,0)</f>
        <v>0</v>
      </c>
      <c r="BC97" s="226">
        <f>IF(AZ97=3,G97,0)</f>
        <v>0</v>
      </c>
      <c r="BD97" s="226">
        <f>IF(AZ97=4,G97,0)</f>
        <v>0</v>
      </c>
      <c r="BE97" s="226">
        <f>IF(AZ97=5,G97,0)</f>
        <v>0</v>
      </c>
      <c r="CA97" s="251">
        <v>1</v>
      </c>
      <c r="CB97" s="251">
        <v>1</v>
      </c>
    </row>
    <row r="98" spans="1:80" ht="22.5">
      <c r="A98" s="260"/>
      <c r="B98" s="264"/>
      <c r="C98" s="322" t="s">
        <v>210</v>
      </c>
      <c r="D98" s="323"/>
      <c r="E98" s="265">
        <v>0.2016</v>
      </c>
      <c r="F98" s="266"/>
      <c r="G98" s="267"/>
      <c r="H98" s="268"/>
      <c r="I98" s="262"/>
      <c r="J98" s="269"/>
      <c r="K98" s="262"/>
      <c r="M98" s="263" t="s">
        <v>210</v>
      </c>
      <c r="O98" s="251"/>
    </row>
    <row r="99" spans="1:80">
      <c r="A99" s="270"/>
      <c r="B99" s="271" t="s">
        <v>100</v>
      </c>
      <c r="C99" s="272" t="s">
        <v>165</v>
      </c>
      <c r="D99" s="273"/>
      <c r="E99" s="274"/>
      <c r="F99" s="275"/>
      <c r="G99" s="276">
        <f>SUM(G54:G98)</f>
        <v>0</v>
      </c>
      <c r="H99" s="277"/>
      <c r="I99" s="278">
        <f>SUM(I54:I98)</f>
        <v>39.906994876999995</v>
      </c>
      <c r="J99" s="277"/>
      <c r="K99" s="278">
        <f>SUM(K54:K98)</f>
        <v>0</v>
      </c>
      <c r="O99" s="251">
        <v>4</v>
      </c>
      <c r="BA99" s="279">
        <f>SUM(BA54:BA98)</f>
        <v>0</v>
      </c>
      <c r="BB99" s="279">
        <f>SUM(BB54:BB98)</f>
        <v>0</v>
      </c>
      <c r="BC99" s="279">
        <f>SUM(BC54:BC98)</f>
        <v>0</v>
      </c>
      <c r="BD99" s="279">
        <f>SUM(BD54:BD98)</f>
        <v>0</v>
      </c>
      <c r="BE99" s="279">
        <f>SUM(BE54:BE98)</f>
        <v>0</v>
      </c>
    </row>
    <row r="100" spans="1:80">
      <c r="A100" s="241" t="s">
        <v>96</v>
      </c>
      <c r="B100" s="242" t="s">
        <v>211</v>
      </c>
      <c r="C100" s="243" t="s">
        <v>212</v>
      </c>
      <c r="D100" s="244"/>
      <c r="E100" s="245"/>
      <c r="F100" s="245"/>
      <c r="G100" s="246"/>
      <c r="H100" s="247"/>
      <c r="I100" s="248"/>
      <c r="J100" s="249"/>
      <c r="K100" s="250"/>
      <c r="O100" s="251">
        <v>1</v>
      </c>
    </row>
    <row r="101" spans="1:80" ht="22.5">
      <c r="A101" s="252">
        <v>23</v>
      </c>
      <c r="B101" s="253" t="s">
        <v>214</v>
      </c>
      <c r="C101" s="254" t="s">
        <v>215</v>
      </c>
      <c r="D101" s="255" t="s">
        <v>191</v>
      </c>
      <c r="E101" s="256">
        <v>6</v>
      </c>
      <c r="F101" s="256"/>
      <c r="G101" s="257">
        <f>E101*F101</f>
        <v>0</v>
      </c>
      <c r="H101" s="258">
        <v>0.11888</v>
      </c>
      <c r="I101" s="259">
        <f>E101*H101</f>
        <v>0.71328000000000003</v>
      </c>
      <c r="J101" s="258">
        <v>0</v>
      </c>
      <c r="K101" s="259">
        <f>E101*J101</f>
        <v>0</v>
      </c>
      <c r="O101" s="251">
        <v>2</v>
      </c>
      <c r="AA101" s="226">
        <v>1</v>
      </c>
      <c r="AB101" s="226">
        <v>1</v>
      </c>
      <c r="AC101" s="226">
        <v>1</v>
      </c>
      <c r="AZ101" s="226">
        <v>1</v>
      </c>
      <c r="BA101" s="226">
        <f>IF(AZ101=1,G101,0)</f>
        <v>0</v>
      </c>
      <c r="BB101" s="226">
        <f>IF(AZ101=2,G101,0)</f>
        <v>0</v>
      </c>
      <c r="BC101" s="226">
        <f>IF(AZ101=3,G101,0)</f>
        <v>0</v>
      </c>
      <c r="BD101" s="226">
        <f>IF(AZ101=4,G101,0)</f>
        <v>0</v>
      </c>
      <c r="BE101" s="226">
        <f>IF(AZ101=5,G101,0)</f>
        <v>0</v>
      </c>
      <c r="CA101" s="251">
        <v>1</v>
      </c>
      <c r="CB101" s="251">
        <v>1</v>
      </c>
    </row>
    <row r="102" spans="1:80">
      <c r="A102" s="260"/>
      <c r="B102" s="264"/>
      <c r="C102" s="322" t="s">
        <v>216</v>
      </c>
      <c r="D102" s="323"/>
      <c r="E102" s="265">
        <v>6</v>
      </c>
      <c r="F102" s="266"/>
      <c r="G102" s="267"/>
      <c r="H102" s="268"/>
      <c r="I102" s="262"/>
      <c r="J102" s="269"/>
      <c r="K102" s="262"/>
      <c r="M102" s="263" t="s">
        <v>216</v>
      </c>
      <c r="O102" s="251"/>
    </row>
    <row r="103" spans="1:80">
      <c r="A103" s="252">
        <v>24</v>
      </c>
      <c r="B103" s="253" t="s">
        <v>217</v>
      </c>
      <c r="C103" s="254" t="s">
        <v>218</v>
      </c>
      <c r="D103" s="255" t="s">
        <v>115</v>
      </c>
      <c r="E103" s="256">
        <v>1.881</v>
      </c>
      <c r="F103" s="256"/>
      <c r="G103" s="257">
        <f>E103*F103</f>
        <v>0</v>
      </c>
      <c r="H103" s="258">
        <v>2.52522</v>
      </c>
      <c r="I103" s="259">
        <f>E103*H103</f>
        <v>4.7499388199999997</v>
      </c>
      <c r="J103" s="258">
        <v>0</v>
      </c>
      <c r="K103" s="259">
        <f>E103*J103</f>
        <v>0</v>
      </c>
      <c r="O103" s="251">
        <v>2</v>
      </c>
      <c r="AA103" s="226">
        <v>1</v>
      </c>
      <c r="AB103" s="226">
        <v>1</v>
      </c>
      <c r="AC103" s="226">
        <v>1</v>
      </c>
      <c r="AZ103" s="226">
        <v>1</v>
      </c>
      <c r="BA103" s="226">
        <f>IF(AZ103=1,G103,0)</f>
        <v>0</v>
      </c>
      <c r="BB103" s="226">
        <f>IF(AZ103=2,G103,0)</f>
        <v>0</v>
      </c>
      <c r="BC103" s="226">
        <f>IF(AZ103=3,G103,0)</f>
        <v>0</v>
      </c>
      <c r="BD103" s="226">
        <f>IF(AZ103=4,G103,0)</f>
        <v>0</v>
      </c>
      <c r="BE103" s="226">
        <f>IF(AZ103=5,G103,0)</f>
        <v>0</v>
      </c>
      <c r="CA103" s="251">
        <v>1</v>
      </c>
      <c r="CB103" s="251">
        <v>1</v>
      </c>
    </row>
    <row r="104" spans="1:80">
      <c r="A104" s="260"/>
      <c r="B104" s="264"/>
      <c r="C104" s="322" t="s">
        <v>219</v>
      </c>
      <c r="D104" s="323"/>
      <c r="E104" s="265">
        <v>1.881</v>
      </c>
      <c r="F104" s="266"/>
      <c r="G104" s="267"/>
      <c r="H104" s="268"/>
      <c r="I104" s="262"/>
      <c r="J104" s="269"/>
      <c r="K104" s="262"/>
      <c r="M104" s="263" t="s">
        <v>219</v>
      </c>
      <c r="O104" s="251"/>
    </row>
    <row r="105" spans="1:80">
      <c r="A105" s="252">
        <v>25</v>
      </c>
      <c r="B105" s="253" t="s">
        <v>220</v>
      </c>
      <c r="C105" s="254" t="s">
        <v>221</v>
      </c>
      <c r="D105" s="255" t="s">
        <v>110</v>
      </c>
      <c r="E105" s="256">
        <v>3.32</v>
      </c>
      <c r="F105" s="256"/>
      <c r="G105" s="257">
        <f>E105*F105</f>
        <v>0</v>
      </c>
      <c r="H105" s="258">
        <v>4.5379999999999997E-2</v>
      </c>
      <c r="I105" s="259">
        <f>E105*H105</f>
        <v>0.15066159999999998</v>
      </c>
      <c r="J105" s="258">
        <v>0</v>
      </c>
      <c r="K105" s="259">
        <f>E105*J105</f>
        <v>0</v>
      </c>
      <c r="O105" s="251">
        <v>2</v>
      </c>
      <c r="AA105" s="226">
        <v>1</v>
      </c>
      <c r="AB105" s="226">
        <v>1</v>
      </c>
      <c r="AC105" s="226">
        <v>1</v>
      </c>
      <c r="AZ105" s="226">
        <v>1</v>
      </c>
      <c r="BA105" s="226">
        <f>IF(AZ105=1,G105,0)</f>
        <v>0</v>
      </c>
      <c r="BB105" s="226">
        <f>IF(AZ105=2,G105,0)</f>
        <v>0</v>
      </c>
      <c r="BC105" s="226">
        <f>IF(AZ105=3,G105,0)</f>
        <v>0</v>
      </c>
      <c r="BD105" s="226">
        <f>IF(AZ105=4,G105,0)</f>
        <v>0</v>
      </c>
      <c r="BE105" s="226">
        <f>IF(AZ105=5,G105,0)</f>
        <v>0</v>
      </c>
      <c r="CA105" s="251">
        <v>1</v>
      </c>
      <c r="CB105" s="251">
        <v>1</v>
      </c>
    </row>
    <row r="106" spans="1:80">
      <c r="A106" s="260"/>
      <c r="B106" s="264"/>
      <c r="C106" s="322" t="s">
        <v>222</v>
      </c>
      <c r="D106" s="323"/>
      <c r="E106" s="265">
        <v>2.09</v>
      </c>
      <c r="F106" s="266"/>
      <c r="G106" s="267"/>
      <c r="H106" s="268"/>
      <c r="I106" s="262"/>
      <c r="J106" s="269"/>
      <c r="K106" s="262"/>
      <c r="M106" s="263" t="s">
        <v>222</v>
      </c>
      <c r="O106" s="251"/>
    </row>
    <row r="107" spans="1:80">
      <c r="A107" s="260"/>
      <c r="B107" s="264"/>
      <c r="C107" s="322" t="s">
        <v>223</v>
      </c>
      <c r="D107" s="323"/>
      <c r="E107" s="265">
        <v>1.23</v>
      </c>
      <c r="F107" s="266"/>
      <c r="G107" s="267"/>
      <c r="H107" s="268"/>
      <c r="I107" s="262"/>
      <c r="J107" s="269"/>
      <c r="K107" s="262"/>
      <c r="M107" s="263" t="s">
        <v>223</v>
      </c>
      <c r="O107" s="251"/>
    </row>
    <row r="108" spans="1:80">
      <c r="A108" s="252">
        <v>26</v>
      </c>
      <c r="B108" s="253" t="s">
        <v>224</v>
      </c>
      <c r="C108" s="254" t="s">
        <v>225</v>
      </c>
      <c r="D108" s="255" t="s">
        <v>110</v>
      </c>
      <c r="E108" s="256">
        <v>3.32</v>
      </c>
      <c r="F108" s="256"/>
      <c r="G108" s="257">
        <f>E108*F108</f>
        <v>0</v>
      </c>
      <c r="H108" s="258">
        <v>0</v>
      </c>
      <c r="I108" s="259">
        <f>E108*H108</f>
        <v>0</v>
      </c>
      <c r="J108" s="258">
        <v>0</v>
      </c>
      <c r="K108" s="259">
        <f>E108*J108</f>
        <v>0</v>
      </c>
      <c r="O108" s="251">
        <v>2</v>
      </c>
      <c r="AA108" s="226">
        <v>1</v>
      </c>
      <c r="AB108" s="226">
        <v>1</v>
      </c>
      <c r="AC108" s="226">
        <v>1</v>
      </c>
      <c r="AZ108" s="226">
        <v>1</v>
      </c>
      <c r="BA108" s="226">
        <f>IF(AZ108=1,G108,0)</f>
        <v>0</v>
      </c>
      <c r="BB108" s="226">
        <f>IF(AZ108=2,G108,0)</f>
        <v>0</v>
      </c>
      <c r="BC108" s="226">
        <f>IF(AZ108=3,G108,0)</f>
        <v>0</v>
      </c>
      <c r="BD108" s="226">
        <f>IF(AZ108=4,G108,0)</f>
        <v>0</v>
      </c>
      <c r="BE108" s="226">
        <f>IF(AZ108=5,G108,0)</f>
        <v>0</v>
      </c>
      <c r="CA108" s="251">
        <v>1</v>
      </c>
      <c r="CB108" s="251">
        <v>1</v>
      </c>
    </row>
    <row r="109" spans="1:80">
      <c r="A109" s="260"/>
      <c r="B109" s="264"/>
      <c r="C109" s="322" t="s">
        <v>222</v>
      </c>
      <c r="D109" s="323"/>
      <c r="E109" s="265">
        <v>2.09</v>
      </c>
      <c r="F109" s="266"/>
      <c r="G109" s="267"/>
      <c r="H109" s="268"/>
      <c r="I109" s="262"/>
      <c r="J109" s="269"/>
      <c r="K109" s="262"/>
      <c r="M109" s="263" t="s">
        <v>222</v>
      </c>
      <c r="O109" s="251"/>
    </row>
    <row r="110" spans="1:80">
      <c r="A110" s="260"/>
      <c r="B110" s="264"/>
      <c r="C110" s="322" t="s">
        <v>223</v>
      </c>
      <c r="D110" s="323"/>
      <c r="E110" s="265">
        <v>1.23</v>
      </c>
      <c r="F110" s="266"/>
      <c r="G110" s="267"/>
      <c r="H110" s="268"/>
      <c r="I110" s="262"/>
      <c r="J110" s="269"/>
      <c r="K110" s="262"/>
      <c r="M110" s="263" t="s">
        <v>223</v>
      </c>
      <c r="O110" s="251"/>
    </row>
    <row r="111" spans="1:80">
      <c r="A111" s="252">
        <v>27</v>
      </c>
      <c r="B111" s="253" t="s">
        <v>226</v>
      </c>
      <c r="C111" s="254" t="s">
        <v>227</v>
      </c>
      <c r="D111" s="255" t="s">
        <v>140</v>
      </c>
      <c r="E111" s="256">
        <v>0.37619999999999998</v>
      </c>
      <c r="F111" s="256"/>
      <c r="G111" s="257">
        <f>E111*F111</f>
        <v>0</v>
      </c>
      <c r="H111" s="258">
        <v>1.02139</v>
      </c>
      <c r="I111" s="259">
        <f>E111*H111</f>
        <v>0.38424691799999999</v>
      </c>
      <c r="J111" s="258">
        <v>0</v>
      </c>
      <c r="K111" s="259">
        <f>E111*J111</f>
        <v>0</v>
      </c>
      <c r="O111" s="251">
        <v>2</v>
      </c>
      <c r="AA111" s="226">
        <v>1</v>
      </c>
      <c r="AB111" s="226">
        <v>1</v>
      </c>
      <c r="AC111" s="226">
        <v>1</v>
      </c>
      <c r="AZ111" s="226">
        <v>1</v>
      </c>
      <c r="BA111" s="226">
        <f>IF(AZ111=1,G111,0)</f>
        <v>0</v>
      </c>
      <c r="BB111" s="226">
        <f>IF(AZ111=2,G111,0)</f>
        <v>0</v>
      </c>
      <c r="BC111" s="226">
        <f>IF(AZ111=3,G111,0)</f>
        <v>0</v>
      </c>
      <c r="BD111" s="226">
        <f>IF(AZ111=4,G111,0)</f>
        <v>0</v>
      </c>
      <c r="BE111" s="226">
        <f>IF(AZ111=5,G111,0)</f>
        <v>0</v>
      </c>
      <c r="CA111" s="251">
        <v>1</v>
      </c>
      <c r="CB111" s="251">
        <v>1</v>
      </c>
    </row>
    <row r="112" spans="1:80" ht="22.5">
      <c r="A112" s="260"/>
      <c r="B112" s="264"/>
      <c r="C112" s="322" t="s">
        <v>228</v>
      </c>
      <c r="D112" s="323"/>
      <c r="E112" s="265">
        <v>0.37619999999999998</v>
      </c>
      <c r="F112" s="266"/>
      <c r="G112" s="267"/>
      <c r="H112" s="268"/>
      <c r="I112" s="262"/>
      <c r="J112" s="269"/>
      <c r="K112" s="262"/>
      <c r="M112" s="263" t="s">
        <v>228</v>
      </c>
      <c r="O112" s="251"/>
    </row>
    <row r="113" spans="1:80">
      <c r="A113" s="252">
        <v>28</v>
      </c>
      <c r="B113" s="253" t="s">
        <v>229</v>
      </c>
      <c r="C113" s="254" t="s">
        <v>230</v>
      </c>
      <c r="D113" s="255" t="s">
        <v>110</v>
      </c>
      <c r="E113" s="256">
        <v>4.1399999999999997</v>
      </c>
      <c r="F113" s="256"/>
      <c r="G113" s="257">
        <f>E113*F113</f>
        <v>0</v>
      </c>
      <c r="H113" s="258">
        <v>3.8700000000000002E-3</v>
      </c>
      <c r="I113" s="259">
        <f>E113*H113</f>
        <v>1.6021799999999999E-2</v>
      </c>
      <c r="J113" s="258">
        <v>0</v>
      </c>
      <c r="K113" s="259">
        <f>E113*J113</f>
        <v>0</v>
      </c>
      <c r="O113" s="251">
        <v>2</v>
      </c>
      <c r="AA113" s="226">
        <v>1</v>
      </c>
      <c r="AB113" s="226">
        <v>1</v>
      </c>
      <c r="AC113" s="226">
        <v>1</v>
      </c>
      <c r="AZ113" s="226">
        <v>1</v>
      </c>
      <c r="BA113" s="226">
        <f>IF(AZ113=1,G113,0)</f>
        <v>0</v>
      </c>
      <c r="BB113" s="226">
        <f>IF(AZ113=2,G113,0)</f>
        <v>0</v>
      </c>
      <c r="BC113" s="226">
        <f>IF(AZ113=3,G113,0)</f>
        <v>0</v>
      </c>
      <c r="BD113" s="226">
        <f>IF(AZ113=4,G113,0)</f>
        <v>0</v>
      </c>
      <c r="BE113" s="226">
        <f>IF(AZ113=5,G113,0)</f>
        <v>0</v>
      </c>
      <c r="CA113" s="251">
        <v>1</v>
      </c>
      <c r="CB113" s="251">
        <v>1</v>
      </c>
    </row>
    <row r="114" spans="1:80">
      <c r="A114" s="260"/>
      <c r="B114" s="264"/>
      <c r="C114" s="322" t="s">
        <v>222</v>
      </c>
      <c r="D114" s="323"/>
      <c r="E114" s="265">
        <v>2.09</v>
      </c>
      <c r="F114" s="266"/>
      <c r="G114" s="267"/>
      <c r="H114" s="268"/>
      <c r="I114" s="262"/>
      <c r="J114" s="269"/>
      <c r="K114" s="262"/>
      <c r="M114" s="263" t="s">
        <v>222</v>
      </c>
      <c r="O114" s="251"/>
    </row>
    <row r="115" spans="1:80">
      <c r="A115" s="260"/>
      <c r="B115" s="264"/>
      <c r="C115" s="322" t="s">
        <v>231</v>
      </c>
      <c r="D115" s="323"/>
      <c r="E115" s="265">
        <v>2.0499999999999998</v>
      </c>
      <c r="F115" s="266"/>
      <c r="G115" s="267"/>
      <c r="H115" s="268"/>
      <c r="I115" s="262"/>
      <c r="J115" s="269"/>
      <c r="K115" s="262"/>
      <c r="M115" s="263" t="s">
        <v>231</v>
      </c>
      <c r="O115" s="251"/>
    </row>
    <row r="116" spans="1:80">
      <c r="A116" s="252">
        <v>29</v>
      </c>
      <c r="B116" s="253" t="s">
        <v>232</v>
      </c>
      <c r="C116" s="254" t="s">
        <v>233</v>
      </c>
      <c r="D116" s="255" t="s">
        <v>110</v>
      </c>
      <c r="E116" s="256">
        <v>4.1399999999999997</v>
      </c>
      <c r="F116" s="256"/>
      <c r="G116" s="257">
        <f>E116*F116</f>
        <v>0</v>
      </c>
      <c r="H116" s="258">
        <v>0</v>
      </c>
      <c r="I116" s="259">
        <f>E116*H116</f>
        <v>0</v>
      </c>
      <c r="J116" s="258">
        <v>0</v>
      </c>
      <c r="K116" s="259">
        <f>E116*J116</f>
        <v>0</v>
      </c>
      <c r="O116" s="251">
        <v>2</v>
      </c>
      <c r="AA116" s="226">
        <v>1</v>
      </c>
      <c r="AB116" s="226">
        <v>1</v>
      </c>
      <c r="AC116" s="226">
        <v>1</v>
      </c>
      <c r="AZ116" s="226">
        <v>1</v>
      </c>
      <c r="BA116" s="226">
        <f>IF(AZ116=1,G116,0)</f>
        <v>0</v>
      </c>
      <c r="BB116" s="226">
        <f>IF(AZ116=2,G116,0)</f>
        <v>0</v>
      </c>
      <c r="BC116" s="226">
        <f>IF(AZ116=3,G116,0)</f>
        <v>0</v>
      </c>
      <c r="BD116" s="226">
        <f>IF(AZ116=4,G116,0)</f>
        <v>0</v>
      </c>
      <c r="BE116" s="226">
        <f>IF(AZ116=5,G116,0)</f>
        <v>0</v>
      </c>
      <c r="CA116" s="251">
        <v>1</v>
      </c>
      <c r="CB116" s="251">
        <v>1</v>
      </c>
    </row>
    <row r="117" spans="1:80">
      <c r="A117" s="260"/>
      <c r="B117" s="264"/>
      <c r="C117" s="322" t="s">
        <v>222</v>
      </c>
      <c r="D117" s="323"/>
      <c r="E117" s="265">
        <v>2.09</v>
      </c>
      <c r="F117" s="266"/>
      <c r="G117" s="267"/>
      <c r="H117" s="268"/>
      <c r="I117" s="262"/>
      <c r="J117" s="269"/>
      <c r="K117" s="262"/>
      <c r="M117" s="263" t="s">
        <v>222</v>
      </c>
      <c r="O117" s="251"/>
    </row>
    <row r="118" spans="1:80">
      <c r="A118" s="260"/>
      <c r="B118" s="264"/>
      <c r="C118" s="322" t="s">
        <v>231</v>
      </c>
      <c r="D118" s="323"/>
      <c r="E118" s="265">
        <v>2.0499999999999998</v>
      </c>
      <c r="F118" s="266"/>
      <c r="G118" s="267"/>
      <c r="H118" s="268"/>
      <c r="I118" s="262"/>
      <c r="J118" s="269"/>
      <c r="K118" s="262"/>
      <c r="M118" s="263" t="s">
        <v>231</v>
      </c>
      <c r="O118" s="251"/>
    </row>
    <row r="119" spans="1:80">
      <c r="A119" s="252">
        <v>30</v>
      </c>
      <c r="B119" s="253" t="s">
        <v>234</v>
      </c>
      <c r="C119" s="254" t="s">
        <v>235</v>
      </c>
      <c r="D119" s="255" t="s">
        <v>115</v>
      </c>
      <c r="E119" s="256">
        <v>1.5833999999999999</v>
      </c>
      <c r="F119" s="256"/>
      <c r="G119" s="257">
        <f>E119*F119</f>
        <v>0</v>
      </c>
      <c r="H119" s="258">
        <v>2.45363</v>
      </c>
      <c r="I119" s="259">
        <f>E119*H119</f>
        <v>3.8850777419999996</v>
      </c>
      <c r="J119" s="258">
        <v>0</v>
      </c>
      <c r="K119" s="259">
        <f>E119*J119</f>
        <v>0</v>
      </c>
      <c r="O119" s="251">
        <v>2</v>
      </c>
      <c r="AA119" s="226">
        <v>1</v>
      </c>
      <c r="AB119" s="226">
        <v>1</v>
      </c>
      <c r="AC119" s="226">
        <v>1</v>
      </c>
      <c r="AZ119" s="226">
        <v>1</v>
      </c>
      <c r="BA119" s="226">
        <f>IF(AZ119=1,G119,0)</f>
        <v>0</v>
      </c>
      <c r="BB119" s="226">
        <f>IF(AZ119=2,G119,0)</f>
        <v>0</v>
      </c>
      <c r="BC119" s="226">
        <f>IF(AZ119=3,G119,0)</f>
        <v>0</v>
      </c>
      <c r="BD119" s="226">
        <f>IF(AZ119=4,G119,0)</f>
        <v>0</v>
      </c>
      <c r="BE119" s="226">
        <f>IF(AZ119=5,G119,0)</f>
        <v>0</v>
      </c>
      <c r="CA119" s="251">
        <v>1</v>
      </c>
      <c r="CB119" s="251">
        <v>1</v>
      </c>
    </row>
    <row r="120" spans="1:80">
      <c r="A120" s="260"/>
      <c r="B120" s="264"/>
      <c r="C120" s="322" t="s">
        <v>236</v>
      </c>
      <c r="D120" s="323"/>
      <c r="E120" s="265">
        <v>0.21840000000000001</v>
      </c>
      <c r="F120" s="266"/>
      <c r="G120" s="267"/>
      <c r="H120" s="268"/>
      <c r="I120" s="262"/>
      <c r="J120" s="269"/>
      <c r="K120" s="262"/>
      <c r="M120" s="263" t="s">
        <v>236</v>
      </c>
      <c r="O120" s="251"/>
    </row>
    <row r="121" spans="1:80">
      <c r="A121" s="260"/>
      <c r="B121" s="264"/>
      <c r="C121" s="322" t="s">
        <v>237</v>
      </c>
      <c r="D121" s="323"/>
      <c r="E121" s="265">
        <v>0.40949999999999998</v>
      </c>
      <c r="F121" s="266"/>
      <c r="G121" s="267"/>
      <c r="H121" s="268"/>
      <c r="I121" s="262"/>
      <c r="J121" s="269"/>
      <c r="K121" s="262"/>
      <c r="M121" s="263" t="s">
        <v>237</v>
      </c>
      <c r="O121" s="251"/>
    </row>
    <row r="122" spans="1:80">
      <c r="A122" s="260"/>
      <c r="B122" s="264"/>
      <c r="C122" s="322" t="s">
        <v>238</v>
      </c>
      <c r="D122" s="323"/>
      <c r="E122" s="265">
        <v>0.40949999999999998</v>
      </c>
      <c r="F122" s="266"/>
      <c r="G122" s="267"/>
      <c r="H122" s="268"/>
      <c r="I122" s="262"/>
      <c r="J122" s="269"/>
      <c r="K122" s="262"/>
      <c r="M122" s="263" t="s">
        <v>238</v>
      </c>
      <c r="O122" s="251"/>
    </row>
    <row r="123" spans="1:80">
      <c r="A123" s="260"/>
      <c r="B123" s="264"/>
      <c r="C123" s="322" t="s">
        <v>239</v>
      </c>
      <c r="D123" s="323"/>
      <c r="E123" s="265">
        <v>0.54600000000000004</v>
      </c>
      <c r="F123" s="266"/>
      <c r="G123" s="267"/>
      <c r="H123" s="268"/>
      <c r="I123" s="262"/>
      <c r="J123" s="269"/>
      <c r="K123" s="262"/>
      <c r="M123" s="263" t="s">
        <v>239</v>
      </c>
      <c r="O123" s="251"/>
    </row>
    <row r="124" spans="1:80">
      <c r="A124" s="252">
        <v>31</v>
      </c>
      <c r="B124" s="253" t="s">
        <v>240</v>
      </c>
      <c r="C124" s="254" t="s">
        <v>241</v>
      </c>
      <c r="D124" s="255" t="s">
        <v>115</v>
      </c>
      <c r="E124" s="256">
        <v>4.4175000000000004</v>
      </c>
      <c r="F124" s="256"/>
      <c r="G124" s="257">
        <f>E124*F124</f>
        <v>0</v>
      </c>
      <c r="H124" s="258">
        <v>2.4463900000000001</v>
      </c>
      <c r="I124" s="259">
        <f>E124*H124</f>
        <v>10.806927825000001</v>
      </c>
      <c r="J124" s="258">
        <v>0</v>
      </c>
      <c r="K124" s="259">
        <f>E124*J124</f>
        <v>0</v>
      </c>
      <c r="O124" s="251">
        <v>2</v>
      </c>
      <c r="AA124" s="226">
        <v>1</v>
      </c>
      <c r="AB124" s="226">
        <v>0</v>
      </c>
      <c r="AC124" s="226">
        <v>0</v>
      </c>
      <c r="AZ124" s="226">
        <v>1</v>
      </c>
      <c r="BA124" s="226">
        <f>IF(AZ124=1,G124,0)</f>
        <v>0</v>
      </c>
      <c r="BB124" s="226">
        <f>IF(AZ124=2,G124,0)</f>
        <v>0</v>
      </c>
      <c r="BC124" s="226">
        <f>IF(AZ124=3,G124,0)</f>
        <v>0</v>
      </c>
      <c r="BD124" s="226">
        <f>IF(AZ124=4,G124,0)</f>
        <v>0</v>
      </c>
      <c r="BE124" s="226">
        <f>IF(AZ124=5,G124,0)</f>
        <v>0</v>
      </c>
      <c r="CA124" s="251">
        <v>1</v>
      </c>
      <c r="CB124" s="251">
        <v>0</v>
      </c>
    </row>
    <row r="125" spans="1:80">
      <c r="A125" s="260"/>
      <c r="B125" s="261"/>
      <c r="C125" s="319" t="s">
        <v>154</v>
      </c>
      <c r="D125" s="320"/>
      <c r="E125" s="320"/>
      <c r="F125" s="320"/>
      <c r="G125" s="321"/>
      <c r="I125" s="262"/>
      <c r="K125" s="262"/>
      <c r="L125" s="263" t="s">
        <v>154</v>
      </c>
      <c r="O125" s="251">
        <v>3</v>
      </c>
    </row>
    <row r="126" spans="1:80">
      <c r="A126" s="260"/>
      <c r="B126" s="264"/>
      <c r="C126" s="322" t="s">
        <v>242</v>
      </c>
      <c r="D126" s="323"/>
      <c r="E126" s="265">
        <v>0.6825</v>
      </c>
      <c r="F126" s="266"/>
      <c r="G126" s="267"/>
      <c r="H126" s="268"/>
      <c r="I126" s="262"/>
      <c r="J126" s="269"/>
      <c r="K126" s="262"/>
      <c r="M126" s="263" t="s">
        <v>242</v>
      </c>
      <c r="O126" s="251"/>
    </row>
    <row r="127" spans="1:80">
      <c r="A127" s="260"/>
      <c r="B127" s="264"/>
      <c r="C127" s="322" t="s">
        <v>243</v>
      </c>
      <c r="D127" s="323"/>
      <c r="E127" s="265">
        <v>0.59250000000000003</v>
      </c>
      <c r="F127" s="266"/>
      <c r="G127" s="267"/>
      <c r="H127" s="268"/>
      <c r="I127" s="262"/>
      <c r="J127" s="269"/>
      <c r="K127" s="262"/>
      <c r="M127" s="263" t="s">
        <v>243</v>
      </c>
      <c r="O127" s="251"/>
    </row>
    <row r="128" spans="1:80">
      <c r="A128" s="260"/>
      <c r="B128" s="264"/>
      <c r="C128" s="322" t="s">
        <v>244</v>
      </c>
      <c r="D128" s="323"/>
      <c r="E128" s="265">
        <v>0.6825</v>
      </c>
      <c r="F128" s="266"/>
      <c r="G128" s="267"/>
      <c r="H128" s="268"/>
      <c r="I128" s="262"/>
      <c r="J128" s="269"/>
      <c r="K128" s="262"/>
      <c r="M128" s="263" t="s">
        <v>244</v>
      </c>
      <c r="O128" s="251"/>
    </row>
    <row r="129" spans="1:80">
      <c r="A129" s="260"/>
      <c r="B129" s="264"/>
      <c r="C129" s="322" t="s">
        <v>245</v>
      </c>
      <c r="D129" s="323"/>
      <c r="E129" s="265">
        <v>0.59250000000000003</v>
      </c>
      <c r="F129" s="266"/>
      <c r="G129" s="267"/>
      <c r="H129" s="268"/>
      <c r="I129" s="262"/>
      <c r="J129" s="269"/>
      <c r="K129" s="262"/>
      <c r="M129" s="263" t="s">
        <v>245</v>
      </c>
      <c r="O129" s="251"/>
    </row>
    <row r="130" spans="1:80">
      <c r="A130" s="260"/>
      <c r="B130" s="264"/>
      <c r="C130" s="322" t="s">
        <v>246</v>
      </c>
      <c r="D130" s="323"/>
      <c r="E130" s="265">
        <v>0.6825</v>
      </c>
      <c r="F130" s="266"/>
      <c r="G130" s="267"/>
      <c r="H130" s="268"/>
      <c r="I130" s="262"/>
      <c r="J130" s="269"/>
      <c r="K130" s="262"/>
      <c r="M130" s="263" t="s">
        <v>246</v>
      </c>
      <c r="O130" s="251"/>
    </row>
    <row r="131" spans="1:80">
      <c r="A131" s="260"/>
      <c r="B131" s="264"/>
      <c r="C131" s="322" t="s">
        <v>247</v>
      </c>
      <c r="D131" s="323"/>
      <c r="E131" s="265">
        <v>0.59250000000000003</v>
      </c>
      <c r="F131" s="266"/>
      <c r="G131" s="267"/>
      <c r="H131" s="268"/>
      <c r="I131" s="262"/>
      <c r="J131" s="269"/>
      <c r="K131" s="262"/>
      <c r="M131" s="263" t="s">
        <v>247</v>
      </c>
      <c r="O131" s="251"/>
    </row>
    <row r="132" spans="1:80">
      <c r="A132" s="260"/>
      <c r="B132" s="264"/>
      <c r="C132" s="322" t="s">
        <v>248</v>
      </c>
      <c r="D132" s="323"/>
      <c r="E132" s="265">
        <v>0.59250000000000003</v>
      </c>
      <c r="F132" s="266"/>
      <c r="G132" s="267"/>
      <c r="H132" s="268"/>
      <c r="I132" s="262"/>
      <c r="J132" s="269"/>
      <c r="K132" s="262"/>
      <c r="M132" s="263" t="s">
        <v>248</v>
      </c>
      <c r="O132" s="251"/>
    </row>
    <row r="133" spans="1:80">
      <c r="A133" s="252">
        <v>32</v>
      </c>
      <c r="B133" s="253" t="s">
        <v>249</v>
      </c>
      <c r="C133" s="254" t="s">
        <v>250</v>
      </c>
      <c r="D133" s="255" t="s">
        <v>110</v>
      </c>
      <c r="E133" s="256">
        <v>22.85</v>
      </c>
      <c r="F133" s="256"/>
      <c r="G133" s="257">
        <f>E133*F133</f>
        <v>0</v>
      </c>
      <c r="H133" s="258">
        <v>7.9500000000000005E-3</v>
      </c>
      <c r="I133" s="259">
        <f>E133*H133</f>
        <v>0.18165750000000003</v>
      </c>
      <c r="J133" s="258">
        <v>0</v>
      </c>
      <c r="K133" s="259">
        <f>E133*J133</f>
        <v>0</v>
      </c>
      <c r="O133" s="251">
        <v>2</v>
      </c>
      <c r="AA133" s="226">
        <v>1</v>
      </c>
      <c r="AB133" s="226">
        <v>1</v>
      </c>
      <c r="AC133" s="226">
        <v>1</v>
      </c>
      <c r="AZ133" s="226">
        <v>1</v>
      </c>
      <c r="BA133" s="226">
        <f>IF(AZ133=1,G133,0)</f>
        <v>0</v>
      </c>
      <c r="BB133" s="226">
        <f>IF(AZ133=2,G133,0)</f>
        <v>0</v>
      </c>
      <c r="BC133" s="226">
        <f>IF(AZ133=3,G133,0)</f>
        <v>0</v>
      </c>
      <c r="BD133" s="226">
        <f>IF(AZ133=4,G133,0)</f>
        <v>0</v>
      </c>
      <c r="BE133" s="226">
        <f>IF(AZ133=5,G133,0)</f>
        <v>0</v>
      </c>
      <c r="CA133" s="251">
        <v>1</v>
      </c>
      <c r="CB133" s="251">
        <v>1</v>
      </c>
    </row>
    <row r="134" spans="1:80">
      <c r="A134" s="260"/>
      <c r="B134" s="264"/>
      <c r="C134" s="322" t="s">
        <v>251</v>
      </c>
      <c r="D134" s="323"/>
      <c r="E134" s="265">
        <v>3.95</v>
      </c>
      <c r="F134" s="266"/>
      <c r="G134" s="267"/>
      <c r="H134" s="268"/>
      <c r="I134" s="262"/>
      <c r="J134" s="269"/>
      <c r="K134" s="262"/>
      <c r="M134" s="263" t="s">
        <v>251</v>
      </c>
      <c r="O134" s="251"/>
    </row>
    <row r="135" spans="1:80" ht="22.5">
      <c r="A135" s="260"/>
      <c r="B135" s="264"/>
      <c r="C135" s="322" t="s">
        <v>252</v>
      </c>
      <c r="D135" s="323"/>
      <c r="E135" s="265">
        <v>2.75</v>
      </c>
      <c r="F135" s="266"/>
      <c r="G135" s="267"/>
      <c r="H135" s="268"/>
      <c r="I135" s="262"/>
      <c r="J135" s="269"/>
      <c r="K135" s="262"/>
      <c r="M135" s="263" t="s">
        <v>252</v>
      </c>
      <c r="O135" s="251"/>
    </row>
    <row r="136" spans="1:80">
      <c r="A136" s="260"/>
      <c r="B136" s="264"/>
      <c r="C136" s="322" t="s">
        <v>253</v>
      </c>
      <c r="D136" s="323"/>
      <c r="E136" s="265">
        <v>3.95</v>
      </c>
      <c r="F136" s="266"/>
      <c r="G136" s="267"/>
      <c r="H136" s="268"/>
      <c r="I136" s="262"/>
      <c r="J136" s="269"/>
      <c r="K136" s="262"/>
      <c r="M136" s="263" t="s">
        <v>253</v>
      </c>
      <c r="O136" s="251"/>
    </row>
    <row r="137" spans="1:80" ht="22.5">
      <c r="A137" s="260"/>
      <c r="B137" s="264"/>
      <c r="C137" s="322" t="s">
        <v>254</v>
      </c>
      <c r="D137" s="323"/>
      <c r="E137" s="265">
        <v>2.75</v>
      </c>
      <c r="F137" s="266"/>
      <c r="G137" s="267"/>
      <c r="H137" s="268"/>
      <c r="I137" s="262"/>
      <c r="J137" s="269"/>
      <c r="K137" s="262"/>
      <c r="M137" s="263" t="s">
        <v>254</v>
      </c>
      <c r="O137" s="251"/>
    </row>
    <row r="138" spans="1:80">
      <c r="A138" s="260"/>
      <c r="B138" s="264"/>
      <c r="C138" s="322" t="s">
        <v>255</v>
      </c>
      <c r="D138" s="323"/>
      <c r="E138" s="265">
        <v>3.95</v>
      </c>
      <c r="F138" s="266"/>
      <c r="G138" s="267"/>
      <c r="H138" s="268"/>
      <c r="I138" s="262"/>
      <c r="J138" s="269"/>
      <c r="K138" s="262"/>
      <c r="M138" s="263" t="s">
        <v>255</v>
      </c>
      <c r="O138" s="251"/>
    </row>
    <row r="139" spans="1:80" ht="22.5">
      <c r="A139" s="260"/>
      <c r="B139" s="264"/>
      <c r="C139" s="322" t="s">
        <v>256</v>
      </c>
      <c r="D139" s="323"/>
      <c r="E139" s="265">
        <v>2.75</v>
      </c>
      <c r="F139" s="266"/>
      <c r="G139" s="267"/>
      <c r="H139" s="268"/>
      <c r="I139" s="262"/>
      <c r="J139" s="269"/>
      <c r="K139" s="262"/>
      <c r="M139" s="263" t="s">
        <v>256</v>
      </c>
      <c r="O139" s="251"/>
    </row>
    <row r="140" spans="1:80" ht="22.5">
      <c r="A140" s="260"/>
      <c r="B140" s="264"/>
      <c r="C140" s="322" t="s">
        <v>257</v>
      </c>
      <c r="D140" s="323"/>
      <c r="E140" s="265">
        <v>2.75</v>
      </c>
      <c r="F140" s="266"/>
      <c r="G140" s="267"/>
      <c r="H140" s="268"/>
      <c r="I140" s="262"/>
      <c r="J140" s="269"/>
      <c r="K140" s="262"/>
      <c r="M140" s="263" t="s">
        <v>257</v>
      </c>
      <c r="O140" s="251"/>
    </row>
    <row r="141" spans="1:80">
      <c r="A141" s="252">
        <v>33</v>
      </c>
      <c r="B141" s="253" t="s">
        <v>258</v>
      </c>
      <c r="C141" s="254" t="s">
        <v>259</v>
      </c>
      <c r="D141" s="255" t="s">
        <v>110</v>
      </c>
      <c r="E141" s="256">
        <v>22.85</v>
      </c>
      <c r="F141" s="256"/>
      <c r="G141" s="257">
        <f>E141*F141</f>
        <v>0</v>
      </c>
      <c r="H141" s="258">
        <v>0</v>
      </c>
      <c r="I141" s="259">
        <f>E141*H141</f>
        <v>0</v>
      </c>
      <c r="J141" s="258">
        <v>0</v>
      </c>
      <c r="K141" s="259">
        <f>E141*J141</f>
        <v>0</v>
      </c>
      <c r="O141" s="251">
        <v>2</v>
      </c>
      <c r="AA141" s="226">
        <v>1</v>
      </c>
      <c r="AB141" s="226">
        <v>1</v>
      </c>
      <c r="AC141" s="226">
        <v>1</v>
      </c>
      <c r="AZ141" s="226">
        <v>1</v>
      </c>
      <c r="BA141" s="226">
        <f>IF(AZ141=1,G141,0)</f>
        <v>0</v>
      </c>
      <c r="BB141" s="226">
        <f>IF(AZ141=2,G141,0)</f>
        <v>0</v>
      </c>
      <c r="BC141" s="226">
        <f>IF(AZ141=3,G141,0)</f>
        <v>0</v>
      </c>
      <c r="BD141" s="226">
        <f>IF(AZ141=4,G141,0)</f>
        <v>0</v>
      </c>
      <c r="BE141" s="226">
        <f>IF(AZ141=5,G141,0)</f>
        <v>0</v>
      </c>
      <c r="CA141" s="251">
        <v>1</v>
      </c>
      <c r="CB141" s="251">
        <v>1</v>
      </c>
    </row>
    <row r="142" spans="1:80">
      <c r="A142" s="260"/>
      <c r="B142" s="264"/>
      <c r="C142" s="322" t="s">
        <v>251</v>
      </c>
      <c r="D142" s="323"/>
      <c r="E142" s="265">
        <v>3.95</v>
      </c>
      <c r="F142" s="266"/>
      <c r="G142" s="267"/>
      <c r="H142" s="268"/>
      <c r="I142" s="262"/>
      <c r="J142" s="269"/>
      <c r="K142" s="262"/>
      <c r="M142" s="263" t="s">
        <v>251</v>
      </c>
      <c r="O142" s="251"/>
    </row>
    <row r="143" spans="1:80" ht="22.5">
      <c r="A143" s="260"/>
      <c r="B143" s="264"/>
      <c r="C143" s="322" t="s">
        <v>252</v>
      </c>
      <c r="D143" s="323"/>
      <c r="E143" s="265">
        <v>2.75</v>
      </c>
      <c r="F143" s="266"/>
      <c r="G143" s="267"/>
      <c r="H143" s="268"/>
      <c r="I143" s="262"/>
      <c r="J143" s="269"/>
      <c r="K143" s="262"/>
      <c r="M143" s="263" t="s">
        <v>252</v>
      </c>
      <c r="O143" s="251"/>
    </row>
    <row r="144" spans="1:80">
      <c r="A144" s="260"/>
      <c r="B144" s="264"/>
      <c r="C144" s="322" t="s">
        <v>253</v>
      </c>
      <c r="D144" s="323"/>
      <c r="E144" s="265">
        <v>3.95</v>
      </c>
      <c r="F144" s="266"/>
      <c r="G144" s="267"/>
      <c r="H144" s="268"/>
      <c r="I144" s="262"/>
      <c r="J144" s="269"/>
      <c r="K144" s="262"/>
      <c r="M144" s="263" t="s">
        <v>253</v>
      </c>
      <c r="O144" s="251"/>
    </row>
    <row r="145" spans="1:80" ht="22.5">
      <c r="A145" s="260"/>
      <c r="B145" s="264"/>
      <c r="C145" s="322" t="s">
        <v>254</v>
      </c>
      <c r="D145" s="323"/>
      <c r="E145" s="265">
        <v>2.75</v>
      </c>
      <c r="F145" s="266"/>
      <c r="G145" s="267"/>
      <c r="H145" s="268"/>
      <c r="I145" s="262"/>
      <c r="J145" s="269"/>
      <c r="K145" s="262"/>
      <c r="M145" s="263" t="s">
        <v>254</v>
      </c>
      <c r="O145" s="251"/>
    </row>
    <row r="146" spans="1:80">
      <c r="A146" s="260"/>
      <c r="B146" s="264"/>
      <c r="C146" s="322" t="s">
        <v>255</v>
      </c>
      <c r="D146" s="323"/>
      <c r="E146" s="265">
        <v>3.95</v>
      </c>
      <c r="F146" s="266"/>
      <c r="G146" s="267"/>
      <c r="H146" s="268"/>
      <c r="I146" s="262"/>
      <c r="J146" s="269"/>
      <c r="K146" s="262"/>
      <c r="M146" s="263" t="s">
        <v>255</v>
      </c>
      <c r="O146" s="251"/>
    </row>
    <row r="147" spans="1:80" ht="22.5">
      <c r="A147" s="260"/>
      <c r="B147" s="264"/>
      <c r="C147" s="322" t="s">
        <v>256</v>
      </c>
      <c r="D147" s="323"/>
      <c r="E147" s="265">
        <v>2.75</v>
      </c>
      <c r="F147" s="266"/>
      <c r="G147" s="267"/>
      <c r="H147" s="268"/>
      <c r="I147" s="262"/>
      <c r="J147" s="269"/>
      <c r="K147" s="262"/>
      <c r="M147" s="263" t="s">
        <v>256</v>
      </c>
      <c r="O147" s="251"/>
    </row>
    <row r="148" spans="1:80" ht="22.5">
      <c r="A148" s="260"/>
      <c r="B148" s="264"/>
      <c r="C148" s="322" t="s">
        <v>257</v>
      </c>
      <c r="D148" s="323"/>
      <c r="E148" s="265">
        <v>2.75</v>
      </c>
      <c r="F148" s="266"/>
      <c r="G148" s="267"/>
      <c r="H148" s="268"/>
      <c r="I148" s="262"/>
      <c r="J148" s="269"/>
      <c r="K148" s="262"/>
      <c r="M148" s="263" t="s">
        <v>257</v>
      </c>
      <c r="O148" s="251"/>
    </row>
    <row r="149" spans="1:80">
      <c r="A149" s="252">
        <v>34</v>
      </c>
      <c r="B149" s="253" t="s">
        <v>260</v>
      </c>
      <c r="C149" s="254" t="s">
        <v>261</v>
      </c>
      <c r="D149" s="255" t="s">
        <v>140</v>
      </c>
      <c r="E149" s="256">
        <v>0.39760000000000001</v>
      </c>
      <c r="F149" s="256"/>
      <c r="G149" s="257">
        <f>E149*F149</f>
        <v>0</v>
      </c>
      <c r="H149" s="258">
        <v>1.0166500000000001</v>
      </c>
      <c r="I149" s="259">
        <f>E149*H149</f>
        <v>0.40422004000000006</v>
      </c>
      <c r="J149" s="258">
        <v>0</v>
      </c>
      <c r="K149" s="259">
        <f>E149*J149</f>
        <v>0</v>
      </c>
      <c r="O149" s="251">
        <v>2</v>
      </c>
      <c r="AA149" s="226">
        <v>1</v>
      </c>
      <c r="AB149" s="226">
        <v>1</v>
      </c>
      <c r="AC149" s="226">
        <v>1</v>
      </c>
      <c r="AZ149" s="226">
        <v>1</v>
      </c>
      <c r="BA149" s="226">
        <f>IF(AZ149=1,G149,0)</f>
        <v>0</v>
      </c>
      <c r="BB149" s="226">
        <f>IF(AZ149=2,G149,0)</f>
        <v>0</v>
      </c>
      <c r="BC149" s="226">
        <f>IF(AZ149=3,G149,0)</f>
        <v>0</v>
      </c>
      <c r="BD149" s="226">
        <f>IF(AZ149=4,G149,0)</f>
        <v>0</v>
      </c>
      <c r="BE149" s="226">
        <f>IF(AZ149=5,G149,0)</f>
        <v>0</v>
      </c>
      <c r="CA149" s="251">
        <v>1</v>
      </c>
      <c r="CB149" s="251">
        <v>1</v>
      </c>
    </row>
    <row r="150" spans="1:80" ht="22.5">
      <c r="A150" s="260"/>
      <c r="B150" s="264"/>
      <c r="C150" s="322" t="s">
        <v>262</v>
      </c>
      <c r="D150" s="323"/>
      <c r="E150" s="265">
        <v>0.39760000000000001</v>
      </c>
      <c r="F150" s="266"/>
      <c r="G150" s="267"/>
      <c r="H150" s="268"/>
      <c r="I150" s="262"/>
      <c r="J150" s="269"/>
      <c r="K150" s="262"/>
      <c r="M150" s="263" t="s">
        <v>262</v>
      </c>
      <c r="O150" s="251"/>
    </row>
    <row r="151" spans="1:80">
      <c r="A151" s="270"/>
      <c r="B151" s="271" t="s">
        <v>100</v>
      </c>
      <c r="C151" s="272" t="s">
        <v>213</v>
      </c>
      <c r="D151" s="273"/>
      <c r="E151" s="274"/>
      <c r="F151" s="275"/>
      <c r="G151" s="276">
        <f>SUM(G100:G150)</f>
        <v>0</v>
      </c>
      <c r="H151" s="277"/>
      <c r="I151" s="278">
        <f>SUM(I100:I150)</f>
        <v>21.292032244999998</v>
      </c>
      <c r="J151" s="277"/>
      <c r="K151" s="278">
        <f>SUM(K100:K150)</f>
        <v>0</v>
      </c>
      <c r="O151" s="251">
        <v>4</v>
      </c>
      <c r="BA151" s="279">
        <f>SUM(BA100:BA150)</f>
        <v>0</v>
      </c>
      <c r="BB151" s="279">
        <f>SUM(BB100:BB150)</f>
        <v>0</v>
      </c>
      <c r="BC151" s="279">
        <f>SUM(BC100:BC150)</f>
        <v>0</v>
      </c>
      <c r="BD151" s="279">
        <f>SUM(BD100:BD150)</f>
        <v>0</v>
      </c>
      <c r="BE151" s="279">
        <f>SUM(BE100:BE150)</f>
        <v>0</v>
      </c>
    </row>
    <row r="152" spans="1:80">
      <c r="A152" s="241" t="s">
        <v>96</v>
      </c>
      <c r="B152" s="242" t="s">
        <v>263</v>
      </c>
      <c r="C152" s="243" t="s">
        <v>264</v>
      </c>
      <c r="D152" s="244"/>
      <c r="E152" s="245"/>
      <c r="F152" s="245"/>
      <c r="G152" s="246"/>
      <c r="H152" s="247"/>
      <c r="I152" s="248"/>
      <c r="J152" s="249"/>
      <c r="K152" s="250"/>
      <c r="O152" s="251">
        <v>1</v>
      </c>
    </row>
    <row r="153" spans="1:80" ht="22.5">
      <c r="A153" s="252">
        <v>35</v>
      </c>
      <c r="B153" s="253" t="s">
        <v>266</v>
      </c>
      <c r="C153" s="254" t="s">
        <v>267</v>
      </c>
      <c r="D153" s="255" t="s">
        <v>110</v>
      </c>
      <c r="E153" s="256">
        <v>56.493000000000002</v>
      </c>
      <c r="F153" s="256"/>
      <c r="G153" s="257">
        <f>E153*F153</f>
        <v>0</v>
      </c>
      <c r="H153" s="258">
        <v>4.0000000000000003E-5</v>
      </c>
      <c r="I153" s="259">
        <f>E153*H153</f>
        <v>2.2597200000000002E-3</v>
      </c>
      <c r="J153" s="258">
        <v>0</v>
      </c>
      <c r="K153" s="259">
        <f>E153*J153</f>
        <v>0</v>
      </c>
      <c r="O153" s="251">
        <v>2</v>
      </c>
      <c r="AA153" s="226">
        <v>1</v>
      </c>
      <c r="AB153" s="226">
        <v>1</v>
      </c>
      <c r="AC153" s="226">
        <v>1</v>
      </c>
      <c r="AZ153" s="226">
        <v>1</v>
      </c>
      <c r="BA153" s="226">
        <f>IF(AZ153=1,G153,0)</f>
        <v>0</v>
      </c>
      <c r="BB153" s="226">
        <f>IF(AZ153=2,G153,0)</f>
        <v>0</v>
      </c>
      <c r="BC153" s="226">
        <f>IF(AZ153=3,G153,0)</f>
        <v>0</v>
      </c>
      <c r="BD153" s="226">
        <f>IF(AZ153=4,G153,0)</f>
        <v>0</v>
      </c>
      <c r="BE153" s="226">
        <f>IF(AZ153=5,G153,0)</f>
        <v>0</v>
      </c>
      <c r="CA153" s="251">
        <v>1</v>
      </c>
      <c r="CB153" s="251">
        <v>1</v>
      </c>
    </row>
    <row r="154" spans="1:80">
      <c r="A154" s="260"/>
      <c r="B154" s="261"/>
      <c r="C154" s="319" t="s">
        <v>268</v>
      </c>
      <c r="D154" s="320"/>
      <c r="E154" s="320"/>
      <c r="F154" s="320"/>
      <c r="G154" s="321"/>
      <c r="I154" s="262"/>
      <c r="K154" s="262"/>
      <c r="L154" s="263" t="s">
        <v>268</v>
      </c>
      <c r="O154" s="251">
        <v>3</v>
      </c>
    </row>
    <row r="155" spans="1:80">
      <c r="A155" s="260"/>
      <c r="B155" s="264"/>
      <c r="C155" s="322" t="s">
        <v>269</v>
      </c>
      <c r="D155" s="323"/>
      <c r="E155" s="265">
        <v>37.968000000000004</v>
      </c>
      <c r="F155" s="266"/>
      <c r="G155" s="267"/>
      <c r="H155" s="268"/>
      <c r="I155" s="262"/>
      <c r="J155" s="269"/>
      <c r="K155" s="262"/>
      <c r="M155" s="263" t="s">
        <v>269</v>
      </c>
      <c r="O155" s="251"/>
    </row>
    <row r="156" spans="1:80">
      <c r="A156" s="260"/>
      <c r="B156" s="264"/>
      <c r="C156" s="322" t="s">
        <v>270</v>
      </c>
      <c r="D156" s="323"/>
      <c r="E156" s="265">
        <v>4.875</v>
      </c>
      <c r="F156" s="266"/>
      <c r="G156" s="267"/>
      <c r="H156" s="268"/>
      <c r="I156" s="262"/>
      <c r="J156" s="269"/>
      <c r="K156" s="262"/>
      <c r="M156" s="263" t="s">
        <v>270</v>
      </c>
      <c r="O156" s="251"/>
    </row>
    <row r="157" spans="1:80">
      <c r="A157" s="260"/>
      <c r="B157" s="264"/>
      <c r="C157" s="322" t="s">
        <v>271</v>
      </c>
      <c r="D157" s="323"/>
      <c r="E157" s="265">
        <v>4.875</v>
      </c>
      <c r="F157" s="266"/>
      <c r="G157" s="267"/>
      <c r="H157" s="268"/>
      <c r="I157" s="262"/>
      <c r="J157" s="269"/>
      <c r="K157" s="262"/>
      <c r="M157" s="263" t="s">
        <v>271</v>
      </c>
      <c r="O157" s="251"/>
    </row>
    <row r="158" spans="1:80">
      <c r="A158" s="260"/>
      <c r="B158" s="264"/>
      <c r="C158" s="322" t="s">
        <v>272</v>
      </c>
      <c r="D158" s="323"/>
      <c r="E158" s="265">
        <v>4.875</v>
      </c>
      <c r="F158" s="266"/>
      <c r="G158" s="267"/>
      <c r="H158" s="268"/>
      <c r="I158" s="262"/>
      <c r="J158" s="269"/>
      <c r="K158" s="262"/>
      <c r="M158" s="263" t="s">
        <v>272</v>
      </c>
      <c r="O158" s="251"/>
    </row>
    <row r="159" spans="1:80">
      <c r="A159" s="260"/>
      <c r="B159" s="264"/>
      <c r="C159" s="322" t="s">
        <v>273</v>
      </c>
      <c r="D159" s="323"/>
      <c r="E159" s="265">
        <v>3.9</v>
      </c>
      <c r="F159" s="266"/>
      <c r="G159" s="267"/>
      <c r="H159" s="268"/>
      <c r="I159" s="262"/>
      <c r="J159" s="269"/>
      <c r="K159" s="262"/>
      <c r="M159" s="263" t="s">
        <v>273</v>
      </c>
      <c r="O159" s="251"/>
    </row>
    <row r="160" spans="1:80">
      <c r="A160" s="252">
        <v>36</v>
      </c>
      <c r="B160" s="253" t="s">
        <v>274</v>
      </c>
      <c r="C160" s="254" t="s">
        <v>275</v>
      </c>
      <c r="D160" s="255" t="s">
        <v>110</v>
      </c>
      <c r="E160" s="256">
        <v>221.02879999999999</v>
      </c>
      <c r="F160" s="256"/>
      <c r="G160" s="257">
        <f>E160*F160</f>
        <v>0</v>
      </c>
      <c r="H160" s="258">
        <v>6.8000000000000005E-4</v>
      </c>
      <c r="I160" s="259">
        <f>E160*H160</f>
        <v>0.15029958400000001</v>
      </c>
      <c r="J160" s="258">
        <v>0</v>
      </c>
      <c r="K160" s="259">
        <f>E160*J160</f>
        <v>0</v>
      </c>
      <c r="O160" s="251">
        <v>2</v>
      </c>
      <c r="AA160" s="226">
        <v>1</v>
      </c>
      <c r="AB160" s="226">
        <v>1</v>
      </c>
      <c r="AC160" s="226">
        <v>1</v>
      </c>
      <c r="AZ160" s="226">
        <v>1</v>
      </c>
      <c r="BA160" s="226">
        <f>IF(AZ160=1,G160,0)</f>
        <v>0</v>
      </c>
      <c r="BB160" s="226">
        <f>IF(AZ160=2,G160,0)</f>
        <v>0</v>
      </c>
      <c r="BC160" s="226">
        <f>IF(AZ160=3,G160,0)</f>
        <v>0</v>
      </c>
      <c r="BD160" s="226">
        <f>IF(AZ160=4,G160,0)</f>
        <v>0</v>
      </c>
      <c r="BE160" s="226">
        <f>IF(AZ160=5,G160,0)</f>
        <v>0</v>
      </c>
      <c r="CA160" s="251">
        <v>1</v>
      </c>
      <c r="CB160" s="251">
        <v>1</v>
      </c>
    </row>
    <row r="161" spans="1:80" ht="22.5">
      <c r="A161" s="260"/>
      <c r="B161" s="264"/>
      <c r="C161" s="322" t="s">
        <v>276</v>
      </c>
      <c r="D161" s="323"/>
      <c r="E161" s="265">
        <v>109.71</v>
      </c>
      <c r="F161" s="266"/>
      <c r="G161" s="267"/>
      <c r="H161" s="268"/>
      <c r="I161" s="262"/>
      <c r="J161" s="269"/>
      <c r="K161" s="262"/>
      <c r="M161" s="263" t="s">
        <v>276</v>
      </c>
      <c r="O161" s="251"/>
    </row>
    <row r="162" spans="1:80" ht="22.5">
      <c r="A162" s="260"/>
      <c r="B162" s="264"/>
      <c r="C162" s="322" t="s">
        <v>277</v>
      </c>
      <c r="D162" s="323"/>
      <c r="E162" s="265">
        <v>1.5108999999999999</v>
      </c>
      <c r="F162" s="266"/>
      <c r="G162" s="267"/>
      <c r="H162" s="268"/>
      <c r="I162" s="262"/>
      <c r="J162" s="269"/>
      <c r="K162" s="262"/>
      <c r="M162" s="263" t="s">
        <v>277</v>
      </c>
      <c r="O162" s="251"/>
    </row>
    <row r="163" spans="1:80" ht="22.5">
      <c r="A163" s="260"/>
      <c r="B163" s="264"/>
      <c r="C163" s="322" t="s">
        <v>278</v>
      </c>
      <c r="D163" s="323"/>
      <c r="E163" s="265">
        <v>1.5108999999999999</v>
      </c>
      <c r="F163" s="266"/>
      <c r="G163" s="267"/>
      <c r="H163" s="268"/>
      <c r="I163" s="262"/>
      <c r="J163" s="269"/>
      <c r="K163" s="262"/>
      <c r="M163" s="263" t="s">
        <v>278</v>
      </c>
      <c r="O163" s="251"/>
    </row>
    <row r="164" spans="1:80" ht="22.5">
      <c r="A164" s="260"/>
      <c r="B164" s="264"/>
      <c r="C164" s="322" t="s">
        <v>279</v>
      </c>
      <c r="D164" s="323"/>
      <c r="E164" s="265">
        <v>1.5764</v>
      </c>
      <c r="F164" s="266"/>
      <c r="G164" s="267"/>
      <c r="H164" s="268"/>
      <c r="I164" s="262"/>
      <c r="J164" s="269"/>
      <c r="K164" s="262"/>
      <c r="M164" s="263" t="s">
        <v>279</v>
      </c>
      <c r="O164" s="251"/>
    </row>
    <row r="165" spans="1:80" ht="22.5">
      <c r="A165" s="260"/>
      <c r="B165" s="264"/>
      <c r="C165" s="322" t="s">
        <v>280</v>
      </c>
      <c r="D165" s="323"/>
      <c r="E165" s="265">
        <v>0.55459999999999998</v>
      </c>
      <c r="F165" s="266"/>
      <c r="G165" s="267"/>
      <c r="H165" s="268"/>
      <c r="I165" s="262"/>
      <c r="J165" s="269"/>
      <c r="K165" s="262"/>
      <c r="M165" s="263" t="s">
        <v>280</v>
      </c>
      <c r="O165" s="251"/>
    </row>
    <row r="166" spans="1:80" ht="22.5">
      <c r="A166" s="260"/>
      <c r="B166" s="264"/>
      <c r="C166" s="322" t="s">
        <v>281</v>
      </c>
      <c r="D166" s="323"/>
      <c r="E166" s="265">
        <v>96.257999999999996</v>
      </c>
      <c r="F166" s="266"/>
      <c r="G166" s="267"/>
      <c r="H166" s="268"/>
      <c r="I166" s="262"/>
      <c r="J166" s="269"/>
      <c r="K166" s="262"/>
      <c r="M166" s="263" t="s">
        <v>281</v>
      </c>
      <c r="O166" s="251"/>
    </row>
    <row r="167" spans="1:80">
      <c r="A167" s="260"/>
      <c r="B167" s="264"/>
      <c r="C167" s="322" t="s">
        <v>282</v>
      </c>
      <c r="D167" s="323"/>
      <c r="E167" s="265">
        <v>3.32</v>
      </c>
      <c r="F167" s="266"/>
      <c r="G167" s="267"/>
      <c r="H167" s="268"/>
      <c r="I167" s="262"/>
      <c r="J167" s="269"/>
      <c r="K167" s="262"/>
      <c r="M167" s="263" t="s">
        <v>282</v>
      </c>
      <c r="O167" s="251"/>
    </row>
    <row r="168" spans="1:80">
      <c r="A168" s="260"/>
      <c r="B168" s="264"/>
      <c r="C168" s="322" t="s">
        <v>283</v>
      </c>
      <c r="D168" s="323"/>
      <c r="E168" s="265">
        <v>1.647</v>
      </c>
      <c r="F168" s="266"/>
      <c r="G168" s="267"/>
      <c r="H168" s="268"/>
      <c r="I168" s="262"/>
      <c r="J168" s="269"/>
      <c r="K168" s="262"/>
      <c r="M168" s="263" t="s">
        <v>283</v>
      </c>
      <c r="O168" s="251"/>
    </row>
    <row r="169" spans="1:80">
      <c r="A169" s="260"/>
      <c r="B169" s="264"/>
      <c r="C169" s="322" t="s">
        <v>284</v>
      </c>
      <c r="D169" s="323"/>
      <c r="E169" s="265">
        <v>1.647</v>
      </c>
      <c r="F169" s="266"/>
      <c r="G169" s="267"/>
      <c r="H169" s="268"/>
      <c r="I169" s="262"/>
      <c r="J169" s="269"/>
      <c r="K169" s="262"/>
      <c r="M169" s="263" t="s">
        <v>284</v>
      </c>
      <c r="O169" s="251"/>
    </row>
    <row r="170" spans="1:80">
      <c r="A170" s="260"/>
      <c r="B170" s="264"/>
      <c r="C170" s="322" t="s">
        <v>285</v>
      </c>
      <c r="D170" s="323"/>
      <c r="E170" s="265">
        <v>1.647</v>
      </c>
      <c r="F170" s="266"/>
      <c r="G170" s="267"/>
      <c r="H170" s="268"/>
      <c r="I170" s="262"/>
      <c r="J170" s="269"/>
      <c r="K170" s="262"/>
      <c r="M170" s="263" t="s">
        <v>285</v>
      </c>
      <c r="O170" s="251"/>
    </row>
    <row r="171" spans="1:80">
      <c r="A171" s="260"/>
      <c r="B171" s="264"/>
      <c r="C171" s="322" t="s">
        <v>286</v>
      </c>
      <c r="D171" s="323"/>
      <c r="E171" s="265">
        <v>1.647</v>
      </c>
      <c r="F171" s="266"/>
      <c r="G171" s="267"/>
      <c r="H171" s="268"/>
      <c r="I171" s="262"/>
      <c r="J171" s="269"/>
      <c r="K171" s="262"/>
      <c r="M171" s="263" t="s">
        <v>286</v>
      </c>
      <c r="O171" s="251"/>
    </row>
    <row r="172" spans="1:80">
      <c r="A172" s="252">
        <v>37</v>
      </c>
      <c r="B172" s="253" t="s">
        <v>287</v>
      </c>
      <c r="C172" s="254" t="s">
        <v>288</v>
      </c>
      <c r="D172" s="255" t="s">
        <v>110</v>
      </c>
      <c r="E172" s="256">
        <v>3.32</v>
      </c>
      <c r="F172" s="256"/>
      <c r="G172" s="257">
        <f>E172*F172</f>
        <v>0</v>
      </c>
      <c r="H172" s="258">
        <v>5.1229999999999998E-2</v>
      </c>
      <c r="I172" s="259">
        <f>E172*H172</f>
        <v>0.17008359999999997</v>
      </c>
      <c r="J172" s="258">
        <v>0</v>
      </c>
      <c r="K172" s="259">
        <f>E172*J172</f>
        <v>0</v>
      </c>
      <c r="O172" s="251">
        <v>2</v>
      </c>
      <c r="AA172" s="226">
        <v>1</v>
      </c>
      <c r="AB172" s="226">
        <v>1</v>
      </c>
      <c r="AC172" s="226">
        <v>1</v>
      </c>
      <c r="AZ172" s="226">
        <v>1</v>
      </c>
      <c r="BA172" s="226">
        <f>IF(AZ172=1,G172,0)</f>
        <v>0</v>
      </c>
      <c r="BB172" s="226">
        <f>IF(AZ172=2,G172,0)</f>
        <v>0</v>
      </c>
      <c r="BC172" s="226">
        <f>IF(AZ172=3,G172,0)</f>
        <v>0</v>
      </c>
      <c r="BD172" s="226">
        <f>IF(AZ172=4,G172,0)</f>
        <v>0</v>
      </c>
      <c r="BE172" s="226">
        <f>IF(AZ172=5,G172,0)</f>
        <v>0</v>
      </c>
      <c r="CA172" s="251">
        <v>1</v>
      </c>
      <c r="CB172" s="251">
        <v>1</v>
      </c>
    </row>
    <row r="173" spans="1:80" ht="22.5">
      <c r="A173" s="260"/>
      <c r="B173" s="264"/>
      <c r="C173" s="322" t="s">
        <v>289</v>
      </c>
      <c r="D173" s="323"/>
      <c r="E173" s="265">
        <v>3.32</v>
      </c>
      <c r="F173" s="266"/>
      <c r="G173" s="267"/>
      <c r="H173" s="268"/>
      <c r="I173" s="262"/>
      <c r="J173" s="269"/>
      <c r="K173" s="262"/>
      <c r="M173" s="263" t="s">
        <v>289</v>
      </c>
      <c r="O173" s="251"/>
    </row>
    <row r="174" spans="1:80">
      <c r="A174" s="252">
        <v>38</v>
      </c>
      <c r="B174" s="253" t="s">
        <v>290</v>
      </c>
      <c r="C174" s="254" t="s">
        <v>291</v>
      </c>
      <c r="D174" s="255" t="s">
        <v>110</v>
      </c>
      <c r="E174" s="256">
        <v>101.41079999999999</v>
      </c>
      <c r="F174" s="256"/>
      <c r="G174" s="257">
        <f>E174*F174</f>
        <v>0</v>
      </c>
      <c r="H174" s="258">
        <v>4.7660000000000001E-2</v>
      </c>
      <c r="I174" s="259">
        <f>E174*H174</f>
        <v>4.8332387279999995</v>
      </c>
      <c r="J174" s="258">
        <v>0</v>
      </c>
      <c r="K174" s="259">
        <f>E174*J174</f>
        <v>0</v>
      </c>
      <c r="O174" s="251">
        <v>2</v>
      </c>
      <c r="AA174" s="226">
        <v>1</v>
      </c>
      <c r="AB174" s="226">
        <v>1</v>
      </c>
      <c r="AC174" s="226">
        <v>1</v>
      </c>
      <c r="AZ174" s="226">
        <v>1</v>
      </c>
      <c r="BA174" s="226">
        <f>IF(AZ174=1,G174,0)</f>
        <v>0</v>
      </c>
      <c r="BB174" s="226">
        <f>IF(AZ174=2,G174,0)</f>
        <v>0</v>
      </c>
      <c r="BC174" s="226">
        <f>IF(AZ174=3,G174,0)</f>
        <v>0</v>
      </c>
      <c r="BD174" s="226">
        <f>IF(AZ174=4,G174,0)</f>
        <v>0</v>
      </c>
      <c r="BE174" s="226">
        <f>IF(AZ174=5,G174,0)</f>
        <v>0</v>
      </c>
      <c r="CA174" s="251">
        <v>1</v>
      </c>
      <c r="CB174" s="251">
        <v>1</v>
      </c>
    </row>
    <row r="175" spans="1:80" ht="22.5">
      <c r="A175" s="260"/>
      <c r="B175" s="264"/>
      <c r="C175" s="322" t="s">
        <v>292</v>
      </c>
      <c r="D175" s="323"/>
      <c r="E175" s="265">
        <v>96.257999999999996</v>
      </c>
      <c r="F175" s="266"/>
      <c r="G175" s="267"/>
      <c r="H175" s="268"/>
      <c r="I175" s="262"/>
      <c r="J175" s="269"/>
      <c r="K175" s="262"/>
      <c r="M175" s="263" t="s">
        <v>292</v>
      </c>
      <c r="O175" s="251"/>
    </row>
    <row r="176" spans="1:80" ht="22.5">
      <c r="A176" s="260"/>
      <c r="B176" s="264"/>
      <c r="C176" s="322" t="s">
        <v>293</v>
      </c>
      <c r="D176" s="323"/>
      <c r="E176" s="265">
        <v>1.5108999999999999</v>
      </c>
      <c r="F176" s="266"/>
      <c r="G176" s="267"/>
      <c r="H176" s="268"/>
      <c r="I176" s="262"/>
      <c r="J176" s="269"/>
      <c r="K176" s="262"/>
      <c r="M176" s="263" t="s">
        <v>293</v>
      </c>
      <c r="O176" s="251"/>
    </row>
    <row r="177" spans="1:80" ht="22.5">
      <c r="A177" s="260"/>
      <c r="B177" s="264"/>
      <c r="C177" s="322" t="s">
        <v>294</v>
      </c>
      <c r="D177" s="323"/>
      <c r="E177" s="265">
        <v>1.5108999999999999</v>
      </c>
      <c r="F177" s="266"/>
      <c r="G177" s="267"/>
      <c r="H177" s="268"/>
      <c r="I177" s="262"/>
      <c r="J177" s="269"/>
      <c r="K177" s="262"/>
      <c r="M177" s="263" t="s">
        <v>294</v>
      </c>
      <c r="O177" s="251"/>
    </row>
    <row r="178" spans="1:80" ht="22.5">
      <c r="A178" s="260"/>
      <c r="B178" s="264"/>
      <c r="C178" s="322" t="s">
        <v>295</v>
      </c>
      <c r="D178" s="323"/>
      <c r="E178" s="265">
        <v>1.5764</v>
      </c>
      <c r="F178" s="266"/>
      <c r="G178" s="267"/>
      <c r="H178" s="268"/>
      <c r="I178" s="262"/>
      <c r="J178" s="269"/>
      <c r="K178" s="262"/>
      <c r="M178" s="263" t="s">
        <v>295</v>
      </c>
      <c r="O178" s="251"/>
    </row>
    <row r="179" spans="1:80" ht="22.5">
      <c r="A179" s="260"/>
      <c r="B179" s="264"/>
      <c r="C179" s="322" t="s">
        <v>296</v>
      </c>
      <c r="D179" s="323"/>
      <c r="E179" s="265">
        <v>0.55459999999999998</v>
      </c>
      <c r="F179" s="266"/>
      <c r="G179" s="267"/>
      <c r="H179" s="268"/>
      <c r="I179" s="262"/>
      <c r="J179" s="269"/>
      <c r="K179" s="262"/>
      <c r="M179" s="263" t="s">
        <v>296</v>
      </c>
      <c r="O179" s="251"/>
    </row>
    <row r="180" spans="1:80">
      <c r="A180" s="252">
        <v>39</v>
      </c>
      <c r="B180" s="253" t="s">
        <v>297</v>
      </c>
      <c r="C180" s="254" t="s">
        <v>298</v>
      </c>
      <c r="D180" s="255" t="s">
        <v>110</v>
      </c>
      <c r="E180" s="256">
        <v>109.71</v>
      </c>
      <c r="F180" s="256"/>
      <c r="G180" s="257">
        <f>E180*F180</f>
        <v>0</v>
      </c>
      <c r="H180" s="258">
        <v>3.9210000000000002E-2</v>
      </c>
      <c r="I180" s="259">
        <f>E180*H180</f>
        <v>4.3017291000000002</v>
      </c>
      <c r="J180" s="258">
        <v>0</v>
      </c>
      <c r="K180" s="259">
        <f>E180*J180</f>
        <v>0</v>
      </c>
      <c r="O180" s="251">
        <v>2</v>
      </c>
      <c r="AA180" s="226">
        <v>1</v>
      </c>
      <c r="AB180" s="226">
        <v>1</v>
      </c>
      <c r="AC180" s="226">
        <v>1</v>
      </c>
      <c r="AZ180" s="226">
        <v>1</v>
      </c>
      <c r="BA180" s="226">
        <f>IF(AZ180=1,G180,0)</f>
        <v>0</v>
      </c>
      <c r="BB180" s="226">
        <f>IF(AZ180=2,G180,0)</f>
        <v>0</v>
      </c>
      <c r="BC180" s="226">
        <f>IF(AZ180=3,G180,0)</f>
        <v>0</v>
      </c>
      <c r="BD180" s="226">
        <f>IF(AZ180=4,G180,0)</f>
        <v>0</v>
      </c>
      <c r="BE180" s="226">
        <f>IF(AZ180=5,G180,0)</f>
        <v>0</v>
      </c>
      <c r="CA180" s="251">
        <v>1</v>
      </c>
      <c r="CB180" s="251">
        <v>1</v>
      </c>
    </row>
    <row r="181" spans="1:80">
      <c r="A181" s="260"/>
      <c r="B181" s="264"/>
      <c r="C181" s="322" t="s">
        <v>299</v>
      </c>
      <c r="D181" s="323"/>
      <c r="E181" s="265">
        <v>109.71</v>
      </c>
      <c r="F181" s="266"/>
      <c r="G181" s="267"/>
      <c r="H181" s="268"/>
      <c r="I181" s="262"/>
      <c r="J181" s="269"/>
      <c r="K181" s="262"/>
      <c r="M181" s="263" t="s">
        <v>299</v>
      </c>
      <c r="O181" s="251"/>
    </row>
    <row r="182" spans="1:80" ht="22.5">
      <c r="A182" s="252">
        <v>40</v>
      </c>
      <c r="B182" s="253" t="s">
        <v>300</v>
      </c>
      <c r="C182" s="254" t="s">
        <v>301</v>
      </c>
      <c r="D182" s="255" t="s">
        <v>110</v>
      </c>
      <c r="E182" s="256">
        <v>24.826799999999999</v>
      </c>
      <c r="F182" s="256"/>
      <c r="G182" s="257">
        <f>E182*F182</f>
        <v>0</v>
      </c>
      <c r="H182" s="258">
        <v>3.3709999999999997E-2</v>
      </c>
      <c r="I182" s="259">
        <f>E182*H182</f>
        <v>0.83691142799999985</v>
      </c>
      <c r="J182" s="258">
        <v>0</v>
      </c>
      <c r="K182" s="259">
        <f>E182*J182</f>
        <v>0</v>
      </c>
      <c r="O182" s="251">
        <v>2</v>
      </c>
      <c r="AA182" s="226">
        <v>1</v>
      </c>
      <c r="AB182" s="226">
        <v>1</v>
      </c>
      <c r="AC182" s="226">
        <v>1</v>
      </c>
      <c r="AZ182" s="226">
        <v>1</v>
      </c>
      <c r="BA182" s="226">
        <f>IF(AZ182=1,G182,0)</f>
        <v>0</v>
      </c>
      <c r="BB182" s="226">
        <f>IF(AZ182=2,G182,0)</f>
        <v>0</v>
      </c>
      <c r="BC182" s="226">
        <f>IF(AZ182=3,G182,0)</f>
        <v>0</v>
      </c>
      <c r="BD182" s="226">
        <f>IF(AZ182=4,G182,0)</f>
        <v>0</v>
      </c>
      <c r="BE182" s="226">
        <f>IF(AZ182=5,G182,0)</f>
        <v>0</v>
      </c>
      <c r="CA182" s="251">
        <v>1</v>
      </c>
      <c r="CB182" s="251">
        <v>1</v>
      </c>
    </row>
    <row r="183" spans="1:80" ht="22.5">
      <c r="A183" s="260"/>
      <c r="B183" s="264"/>
      <c r="C183" s="322" t="s">
        <v>302</v>
      </c>
      <c r="D183" s="323"/>
      <c r="E183" s="265">
        <v>1.647</v>
      </c>
      <c r="F183" s="266"/>
      <c r="G183" s="267"/>
      <c r="H183" s="268"/>
      <c r="I183" s="262"/>
      <c r="J183" s="269"/>
      <c r="K183" s="262"/>
      <c r="M183" s="263" t="s">
        <v>302</v>
      </c>
      <c r="O183" s="251"/>
    </row>
    <row r="184" spans="1:80" ht="22.5">
      <c r="A184" s="260"/>
      <c r="B184" s="264"/>
      <c r="C184" s="322" t="s">
        <v>303</v>
      </c>
      <c r="D184" s="323"/>
      <c r="E184" s="265">
        <v>5.9046000000000003</v>
      </c>
      <c r="F184" s="266"/>
      <c r="G184" s="267"/>
      <c r="H184" s="268"/>
      <c r="I184" s="262"/>
      <c r="J184" s="269"/>
      <c r="K184" s="262"/>
      <c r="M184" s="263" t="s">
        <v>303</v>
      </c>
      <c r="O184" s="251"/>
    </row>
    <row r="185" spans="1:80" ht="22.5">
      <c r="A185" s="260"/>
      <c r="B185" s="264"/>
      <c r="C185" s="322" t="s">
        <v>304</v>
      </c>
      <c r="D185" s="323"/>
      <c r="E185" s="265">
        <v>1.647</v>
      </c>
      <c r="F185" s="266"/>
      <c r="G185" s="267"/>
      <c r="H185" s="268"/>
      <c r="I185" s="262"/>
      <c r="J185" s="269"/>
      <c r="K185" s="262"/>
      <c r="M185" s="263" t="s">
        <v>304</v>
      </c>
      <c r="O185" s="251"/>
    </row>
    <row r="186" spans="1:80" ht="22.5">
      <c r="A186" s="260"/>
      <c r="B186" s="264"/>
      <c r="C186" s="322" t="s">
        <v>305</v>
      </c>
      <c r="D186" s="323"/>
      <c r="E186" s="265">
        <v>5.9046000000000003</v>
      </c>
      <c r="F186" s="266"/>
      <c r="G186" s="267"/>
      <c r="H186" s="268"/>
      <c r="I186" s="262"/>
      <c r="J186" s="269"/>
      <c r="K186" s="262"/>
      <c r="M186" s="263" t="s">
        <v>305</v>
      </c>
      <c r="O186" s="251"/>
    </row>
    <row r="187" spans="1:80" ht="22.5">
      <c r="A187" s="260"/>
      <c r="B187" s="264"/>
      <c r="C187" s="322" t="s">
        <v>306</v>
      </c>
      <c r="D187" s="323"/>
      <c r="E187" s="265">
        <v>1.647</v>
      </c>
      <c r="F187" s="266"/>
      <c r="G187" s="267"/>
      <c r="H187" s="268"/>
      <c r="I187" s="262"/>
      <c r="J187" s="269"/>
      <c r="K187" s="262"/>
      <c r="M187" s="263" t="s">
        <v>306</v>
      </c>
      <c r="O187" s="251"/>
    </row>
    <row r="188" spans="1:80" ht="22.5">
      <c r="A188" s="260"/>
      <c r="B188" s="264"/>
      <c r="C188" s="322" t="s">
        <v>307</v>
      </c>
      <c r="D188" s="323"/>
      <c r="E188" s="265">
        <v>3.5579000000000001</v>
      </c>
      <c r="F188" s="266"/>
      <c r="G188" s="267"/>
      <c r="H188" s="268"/>
      <c r="I188" s="262"/>
      <c r="J188" s="269"/>
      <c r="K188" s="262"/>
      <c r="M188" s="263" t="s">
        <v>307</v>
      </c>
      <c r="O188" s="251"/>
    </row>
    <row r="189" spans="1:80" ht="22.5">
      <c r="A189" s="260"/>
      <c r="B189" s="264"/>
      <c r="C189" s="322" t="s">
        <v>308</v>
      </c>
      <c r="D189" s="323"/>
      <c r="E189" s="265">
        <v>1.647</v>
      </c>
      <c r="F189" s="266"/>
      <c r="G189" s="267"/>
      <c r="H189" s="268"/>
      <c r="I189" s="262"/>
      <c r="J189" s="269"/>
      <c r="K189" s="262"/>
      <c r="M189" s="263" t="s">
        <v>308</v>
      </c>
      <c r="O189" s="251"/>
    </row>
    <row r="190" spans="1:80" ht="22.5">
      <c r="A190" s="260"/>
      <c r="B190" s="264"/>
      <c r="C190" s="322" t="s">
        <v>309</v>
      </c>
      <c r="D190" s="323"/>
      <c r="E190" s="265">
        <v>2.8717000000000001</v>
      </c>
      <c r="F190" s="266"/>
      <c r="G190" s="267"/>
      <c r="H190" s="268"/>
      <c r="I190" s="262"/>
      <c r="J190" s="269"/>
      <c r="K190" s="262"/>
      <c r="M190" s="263" t="s">
        <v>309</v>
      </c>
      <c r="O190" s="251"/>
    </row>
    <row r="191" spans="1:80" ht="22.5">
      <c r="A191" s="252">
        <v>41</v>
      </c>
      <c r="B191" s="253" t="s">
        <v>310</v>
      </c>
      <c r="C191" s="254" t="s">
        <v>311</v>
      </c>
      <c r="D191" s="255" t="s">
        <v>312</v>
      </c>
      <c r="E191" s="256">
        <v>28.82</v>
      </c>
      <c r="F191" s="256"/>
      <c r="G191" s="257">
        <f>E191*F191</f>
        <v>0</v>
      </c>
      <c r="H191" s="258">
        <v>3.1E-4</v>
      </c>
      <c r="I191" s="259">
        <f>E191*H191</f>
        <v>8.9341999999999998E-3</v>
      </c>
      <c r="J191" s="258">
        <v>0</v>
      </c>
      <c r="K191" s="259">
        <f>E191*J191</f>
        <v>0</v>
      </c>
      <c r="O191" s="251">
        <v>2</v>
      </c>
      <c r="AA191" s="226">
        <v>1</v>
      </c>
      <c r="AB191" s="226">
        <v>0</v>
      </c>
      <c r="AC191" s="226">
        <v>0</v>
      </c>
      <c r="AZ191" s="226">
        <v>1</v>
      </c>
      <c r="BA191" s="226">
        <f>IF(AZ191=1,G191,0)</f>
        <v>0</v>
      </c>
      <c r="BB191" s="226">
        <f>IF(AZ191=2,G191,0)</f>
        <v>0</v>
      </c>
      <c r="BC191" s="226">
        <f>IF(AZ191=3,G191,0)</f>
        <v>0</v>
      </c>
      <c r="BD191" s="226">
        <f>IF(AZ191=4,G191,0)</f>
        <v>0</v>
      </c>
      <c r="BE191" s="226">
        <f>IF(AZ191=5,G191,0)</f>
        <v>0</v>
      </c>
      <c r="CA191" s="251">
        <v>1</v>
      </c>
      <c r="CB191" s="251">
        <v>0</v>
      </c>
    </row>
    <row r="192" spans="1:80">
      <c r="A192" s="260"/>
      <c r="B192" s="264"/>
      <c r="C192" s="322" t="s">
        <v>313</v>
      </c>
      <c r="D192" s="323"/>
      <c r="E192" s="265">
        <v>7.57</v>
      </c>
      <c r="F192" s="266"/>
      <c r="G192" s="267"/>
      <c r="H192" s="268"/>
      <c r="I192" s="262"/>
      <c r="J192" s="269"/>
      <c r="K192" s="262"/>
      <c r="M192" s="263" t="s">
        <v>313</v>
      </c>
      <c r="O192" s="251"/>
    </row>
    <row r="193" spans="1:80">
      <c r="A193" s="260"/>
      <c r="B193" s="264"/>
      <c r="C193" s="322" t="s">
        <v>314</v>
      </c>
      <c r="D193" s="323"/>
      <c r="E193" s="265">
        <v>7.57</v>
      </c>
      <c r="F193" s="266"/>
      <c r="G193" s="267"/>
      <c r="H193" s="268"/>
      <c r="I193" s="262"/>
      <c r="J193" s="269"/>
      <c r="K193" s="262"/>
      <c r="M193" s="263" t="s">
        <v>314</v>
      </c>
      <c r="O193" s="251"/>
    </row>
    <row r="194" spans="1:80">
      <c r="A194" s="260"/>
      <c r="B194" s="264"/>
      <c r="C194" s="322" t="s">
        <v>315</v>
      </c>
      <c r="D194" s="323"/>
      <c r="E194" s="265">
        <v>7.57</v>
      </c>
      <c r="F194" s="266"/>
      <c r="G194" s="267"/>
      <c r="H194" s="268"/>
      <c r="I194" s="262"/>
      <c r="J194" s="269"/>
      <c r="K194" s="262"/>
      <c r="M194" s="263" t="s">
        <v>315</v>
      </c>
      <c r="O194" s="251"/>
    </row>
    <row r="195" spans="1:80">
      <c r="A195" s="260"/>
      <c r="B195" s="264"/>
      <c r="C195" s="322" t="s">
        <v>316</v>
      </c>
      <c r="D195" s="323"/>
      <c r="E195" s="265">
        <v>6.11</v>
      </c>
      <c r="F195" s="266"/>
      <c r="G195" s="267"/>
      <c r="H195" s="268"/>
      <c r="I195" s="262"/>
      <c r="J195" s="269"/>
      <c r="K195" s="262"/>
      <c r="M195" s="263" t="s">
        <v>316</v>
      </c>
      <c r="O195" s="251"/>
    </row>
    <row r="196" spans="1:80">
      <c r="A196" s="270"/>
      <c r="B196" s="271" t="s">
        <v>100</v>
      </c>
      <c r="C196" s="272" t="s">
        <v>265</v>
      </c>
      <c r="D196" s="273"/>
      <c r="E196" s="274"/>
      <c r="F196" s="275"/>
      <c r="G196" s="276">
        <f>SUM(G152:G195)</f>
        <v>0</v>
      </c>
      <c r="H196" s="277"/>
      <c r="I196" s="278">
        <f>SUM(I152:I195)</f>
        <v>10.30345636</v>
      </c>
      <c r="J196" s="277"/>
      <c r="K196" s="278">
        <f>SUM(K152:K195)</f>
        <v>0</v>
      </c>
      <c r="O196" s="251">
        <v>4</v>
      </c>
      <c r="BA196" s="279">
        <f>SUM(BA152:BA195)</f>
        <v>0</v>
      </c>
      <c r="BB196" s="279">
        <f>SUM(BB152:BB195)</f>
        <v>0</v>
      </c>
      <c r="BC196" s="279">
        <f>SUM(BC152:BC195)</f>
        <v>0</v>
      </c>
      <c r="BD196" s="279">
        <f>SUM(BD152:BD195)</f>
        <v>0</v>
      </c>
      <c r="BE196" s="279">
        <f>SUM(BE152:BE195)</f>
        <v>0</v>
      </c>
    </row>
    <row r="197" spans="1:80">
      <c r="A197" s="241" t="s">
        <v>96</v>
      </c>
      <c r="B197" s="242" t="s">
        <v>317</v>
      </c>
      <c r="C197" s="243" t="s">
        <v>318</v>
      </c>
      <c r="D197" s="244"/>
      <c r="E197" s="245"/>
      <c r="F197" s="245"/>
      <c r="G197" s="246"/>
      <c r="H197" s="247"/>
      <c r="I197" s="248"/>
      <c r="J197" s="249"/>
      <c r="K197" s="250"/>
      <c r="O197" s="251">
        <v>1</v>
      </c>
    </row>
    <row r="198" spans="1:80" ht="22.5">
      <c r="A198" s="252">
        <v>42</v>
      </c>
      <c r="B198" s="253" t="s">
        <v>320</v>
      </c>
      <c r="C198" s="254" t="s">
        <v>321</v>
      </c>
      <c r="D198" s="255" t="s">
        <v>110</v>
      </c>
      <c r="E198" s="256">
        <v>116.22</v>
      </c>
      <c r="F198" s="256"/>
      <c r="G198" s="257">
        <f>E198*F198</f>
        <v>0</v>
      </c>
      <c r="H198" s="258">
        <v>2.6800000000000001E-3</v>
      </c>
      <c r="I198" s="259">
        <f>E198*H198</f>
        <v>0.31146960000000001</v>
      </c>
      <c r="J198" s="258">
        <v>0</v>
      </c>
      <c r="K198" s="259">
        <f>E198*J198</f>
        <v>0</v>
      </c>
      <c r="O198" s="251">
        <v>2</v>
      </c>
      <c r="AA198" s="226">
        <v>1</v>
      </c>
      <c r="AB198" s="226">
        <v>1</v>
      </c>
      <c r="AC198" s="226">
        <v>1</v>
      </c>
      <c r="AZ198" s="226">
        <v>1</v>
      </c>
      <c r="BA198" s="226">
        <f>IF(AZ198=1,G198,0)</f>
        <v>0</v>
      </c>
      <c r="BB198" s="226">
        <f>IF(AZ198=2,G198,0)</f>
        <v>0</v>
      </c>
      <c r="BC198" s="226">
        <f>IF(AZ198=3,G198,0)</f>
        <v>0</v>
      </c>
      <c r="BD198" s="226">
        <f>IF(AZ198=4,G198,0)</f>
        <v>0</v>
      </c>
      <c r="BE198" s="226">
        <f>IF(AZ198=5,G198,0)</f>
        <v>0</v>
      </c>
      <c r="CA198" s="251">
        <v>1</v>
      </c>
      <c r="CB198" s="251">
        <v>1</v>
      </c>
    </row>
    <row r="199" spans="1:80">
      <c r="A199" s="260"/>
      <c r="B199" s="264"/>
      <c r="C199" s="322" t="s">
        <v>322</v>
      </c>
      <c r="D199" s="323"/>
      <c r="E199" s="265">
        <v>102.12</v>
      </c>
      <c r="F199" s="266"/>
      <c r="G199" s="267"/>
      <c r="H199" s="268"/>
      <c r="I199" s="262"/>
      <c r="J199" s="269"/>
      <c r="K199" s="262"/>
      <c r="M199" s="263" t="s">
        <v>322</v>
      </c>
      <c r="O199" s="251"/>
    </row>
    <row r="200" spans="1:80">
      <c r="A200" s="260"/>
      <c r="B200" s="264"/>
      <c r="C200" s="322" t="s">
        <v>323</v>
      </c>
      <c r="D200" s="323"/>
      <c r="E200" s="265">
        <v>7.4</v>
      </c>
      <c r="F200" s="266"/>
      <c r="G200" s="267"/>
      <c r="H200" s="268"/>
      <c r="I200" s="262"/>
      <c r="J200" s="269"/>
      <c r="K200" s="262"/>
      <c r="M200" s="263" t="s">
        <v>323</v>
      </c>
      <c r="O200" s="251"/>
    </row>
    <row r="201" spans="1:80">
      <c r="A201" s="260"/>
      <c r="B201" s="264"/>
      <c r="C201" s="322" t="s">
        <v>324</v>
      </c>
      <c r="D201" s="323"/>
      <c r="E201" s="265">
        <v>6.7</v>
      </c>
      <c r="F201" s="266"/>
      <c r="G201" s="267"/>
      <c r="H201" s="268"/>
      <c r="I201" s="262"/>
      <c r="J201" s="269"/>
      <c r="K201" s="262"/>
      <c r="M201" s="263" t="s">
        <v>324</v>
      </c>
      <c r="O201" s="251"/>
    </row>
    <row r="202" spans="1:80">
      <c r="A202" s="252">
        <v>43</v>
      </c>
      <c r="B202" s="253" t="s">
        <v>325</v>
      </c>
      <c r="C202" s="254" t="s">
        <v>326</v>
      </c>
      <c r="D202" s="255" t="s">
        <v>110</v>
      </c>
      <c r="E202" s="256">
        <v>3.7</v>
      </c>
      <c r="F202" s="256"/>
      <c r="G202" s="257">
        <f>E202*F202</f>
        <v>0</v>
      </c>
      <c r="H202" s="258">
        <v>6.1799999999999997E-3</v>
      </c>
      <c r="I202" s="259">
        <f>E202*H202</f>
        <v>2.2866000000000001E-2</v>
      </c>
      <c r="J202" s="258">
        <v>0</v>
      </c>
      <c r="K202" s="259">
        <f>E202*J202</f>
        <v>0</v>
      </c>
      <c r="O202" s="251">
        <v>2</v>
      </c>
      <c r="AA202" s="226">
        <v>1</v>
      </c>
      <c r="AB202" s="226">
        <v>1</v>
      </c>
      <c r="AC202" s="226">
        <v>1</v>
      </c>
      <c r="AZ202" s="226">
        <v>1</v>
      </c>
      <c r="BA202" s="226">
        <f>IF(AZ202=1,G202,0)</f>
        <v>0</v>
      </c>
      <c r="BB202" s="226">
        <f>IF(AZ202=2,G202,0)</f>
        <v>0</v>
      </c>
      <c r="BC202" s="226">
        <f>IF(AZ202=3,G202,0)</f>
        <v>0</v>
      </c>
      <c r="BD202" s="226">
        <f>IF(AZ202=4,G202,0)</f>
        <v>0</v>
      </c>
      <c r="BE202" s="226">
        <f>IF(AZ202=5,G202,0)</f>
        <v>0</v>
      </c>
      <c r="CA202" s="251">
        <v>1</v>
      </c>
      <c r="CB202" s="251">
        <v>1</v>
      </c>
    </row>
    <row r="203" spans="1:80">
      <c r="A203" s="260"/>
      <c r="B203" s="261"/>
      <c r="C203" s="319" t="s">
        <v>327</v>
      </c>
      <c r="D203" s="320"/>
      <c r="E203" s="320"/>
      <c r="F203" s="320"/>
      <c r="G203" s="321"/>
      <c r="I203" s="262"/>
      <c r="K203" s="262"/>
      <c r="L203" s="263" t="s">
        <v>327</v>
      </c>
      <c r="O203" s="251">
        <v>3</v>
      </c>
    </row>
    <row r="204" spans="1:80">
      <c r="A204" s="260"/>
      <c r="B204" s="264"/>
      <c r="C204" s="322" t="s">
        <v>328</v>
      </c>
      <c r="D204" s="323"/>
      <c r="E204" s="265">
        <v>3.45</v>
      </c>
      <c r="F204" s="266"/>
      <c r="G204" s="267"/>
      <c r="H204" s="268"/>
      <c r="I204" s="262"/>
      <c r="J204" s="269"/>
      <c r="K204" s="262"/>
      <c r="M204" s="263" t="s">
        <v>328</v>
      </c>
      <c r="O204" s="251"/>
    </row>
    <row r="205" spans="1:80">
      <c r="A205" s="260"/>
      <c r="B205" s="264"/>
      <c r="C205" s="322" t="s">
        <v>329</v>
      </c>
      <c r="D205" s="323"/>
      <c r="E205" s="265">
        <v>0.25</v>
      </c>
      <c r="F205" s="266"/>
      <c r="G205" s="267"/>
      <c r="H205" s="268"/>
      <c r="I205" s="262"/>
      <c r="J205" s="269"/>
      <c r="K205" s="262"/>
      <c r="M205" s="263" t="s">
        <v>329</v>
      </c>
      <c r="O205" s="251"/>
    </row>
    <row r="206" spans="1:80">
      <c r="A206" s="252">
        <v>44</v>
      </c>
      <c r="B206" s="253" t="s">
        <v>330</v>
      </c>
      <c r="C206" s="254" t="s">
        <v>331</v>
      </c>
      <c r="D206" s="255" t="s">
        <v>110</v>
      </c>
      <c r="E206" s="256">
        <v>6.9</v>
      </c>
      <c r="F206" s="256"/>
      <c r="G206" s="257">
        <f>E206*F206</f>
        <v>0</v>
      </c>
      <c r="H206" s="258">
        <v>8.5000000000000006E-3</v>
      </c>
      <c r="I206" s="259">
        <f>E206*H206</f>
        <v>5.8650000000000008E-2</v>
      </c>
      <c r="J206" s="258">
        <v>0</v>
      </c>
      <c r="K206" s="259">
        <f>E206*J206</f>
        <v>0</v>
      </c>
      <c r="O206" s="251">
        <v>2</v>
      </c>
      <c r="AA206" s="226">
        <v>1</v>
      </c>
      <c r="AB206" s="226">
        <v>1</v>
      </c>
      <c r="AC206" s="226">
        <v>1</v>
      </c>
      <c r="AZ206" s="226">
        <v>1</v>
      </c>
      <c r="BA206" s="226">
        <f>IF(AZ206=1,G206,0)</f>
        <v>0</v>
      </c>
      <c r="BB206" s="226">
        <f>IF(AZ206=2,G206,0)</f>
        <v>0</v>
      </c>
      <c r="BC206" s="226">
        <f>IF(AZ206=3,G206,0)</f>
        <v>0</v>
      </c>
      <c r="BD206" s="226">
        <f>IF(AZ206=4,G206,0)</f>
        <v>0</v>
      </c>
      <c r="BE206" s="226">
        <f>IF(AZ206=5,G206,0)</f>
        <v>0</v>
      </c>
      <c r="CA206" s="251">
        <v>1</v>
      </c>
      <c r="CB206" s="251">
        <v>1</v>
      </c>
    </row>
    <row r="207" spans="1:80" ht="22.5">
      <c r="A207" s="260"/>
      <c r="B207" s="261"/>
      <c r="C207" s="319" t="s">
        <v>332</v>
      </c>
      <c r="D207" s="320"/>
      <c r="E207" s="320"/>
      <c r="F207" s="320"/>
      <c r="G207" s="321"/>
      <c r="I207" s="262"/>
      <c r="K207" s="262"/>
      <c r="L207" s="263" t="s">
        <v>332</v>
      </c>
      <c r="O207" s="251">
        <v>3</v>
      </c>
    </row>
    <row r="208" spans="1:80">
      <c r="A208" s="260"/>
      <c r="B208" s="264"/>
      <c r="C208" s="322" t="s">
        <v>333</v>
      </c>
      <c r="D208" s="323"/>
      <c r="E208" s="265">
        <v>6.9</v>
      </c>
      <c r="F208" s="266"/>
      <c r="G208" s="267"/>
      <c r="H208" s="268"/>
      <c r="I208" s="262"/>
      <c r="J208" s="269"/>
      <c r="K208" s="262"/>
      <c r="M208" s="263" t="s">
        <v>333</v>
      </c>
      <c r="O208" s="251"/>
    </row>
    <row r="209" spans="1:80" ht="22.5">
      <c r="A209" s="252">
        <v>45</v>
      </c>
      <c r="B209" s="253" t="s">
        <v>334</v>
      </c>
      <c r="C209" s="254" t="s">
        <v>335</v>
      </c>
      <c r="D209" s="255" t="s">
        <v>110</v>
      </c>
      <c r="E209" s="256">
        <v>6.9</v>
      </c>
      <c r="F209" s="256"/>
      <c r="G209" s="257">
        <f>E209*F209</f>
        <v>0</v>
      </c>
      <c r="H209" s="258">
        <v>5.28E-3</v>
      </c>
      <c r="I209" s="259">
        <f>E209*H209</f>
        <v>3.6431999999999999E-2</v>
      </c>
      <c r="J209" s="258"/>
      <c r="K209" s="259">
        <f>E209*J209</f>
        <v>0</v>
      </c>
      <c r="O209" s="251">
        <v>2</v>
      </c>
      <c r="AA209" s="226">
        <v>3</v>
      </c>
      <c r="AB209" s="226">
        <v>1</v>
      </c>
      <c r="AC209" s="226">
        <v>283758908</v>
      </c>
      <c r="AZ209" s="226">
        <v>1</v>
      </c>
      <c r="BA209" s="226">
        <f>IF(AZ209=1,G209,0)</f>
        <v>0</v>
      </c>
      <c r="BB209" s="226">
        <f>IF(AZ209=2,G209,0)</f>
        <v>0</v>
      </c>
      <c r="BC209" s="226">
        <f>IF(AZ209=3,G209,0)</f>
        <v>0</v>
      </c>
      <c r="BD209" s="226">
        <f>IF(AZ209=4,G209,0)</f>
        <v>0</v>
      </c>
      <c r="BE209" s="226">
        <f>IF(AZ209=5,G209,0)</f>
        <v>0</v>
      </c>
      <c r="CA209" s="251">
        <v>3</v>
      </c>
      <c r="CB209" s="251">
        <v>1</v>
      </c>
    </row>
    <row r="210" spans="1:80">
      <c r="A210" s="260"/>
      <c r="B210" s="261"/>
      <c r="C210" s="319" t="s">
        <v>336</v>
      </c>
      <c r="D210" s="320"/>
      <c r="E210" s="320"/>
      <c r="F210" s="320"/>
      <c r="G210" s="321"/>
      <c r="I210" s="262"/>
      <c r="K210" s="262"/>
      <c r="L210" s="263" t="s">
        <v>336</v>
      </c>
      <c r="O210" s="251">
        <v>3</v>
      </c>
    </row>
    <row r="211" spans="1:80">
      <c r="A211" s="260"/>
      <c r="B211" s="264"/>
      <c r="C211" s="322" t="s">
        <v>333</v>
      </c>
      <c r="D211" s="323"/>
      <c r="E211" s="265">
        <v>6.9</v>
      </c>
      <c r="F211" s="266"/>
      <c r="G211" s="267"/>
      <c r="H211" s="268"/>
      <c r="I211" s="262"/>
      <c r="J211" s="269"/>
      <c r="K211" s="262"/>
      <c r="M211" s="263" t="s">
        <v>333</v>
      </c>
      <c r="O211" s="251"/>
    </row>
    <row r="212" spans="1:80">
      <c r="A212" s="252">
        <v>46</v>
      </c>
      <c r="B212" s="253" t="s">
        <v>337</v>
      </c>
      <c r="C212" s="254" t="s">
        <v>338</v>
      </c>
      <c r="D212" s="255" t="s">
        <v>110</v>
      </c>
      <c r="E212" s="256">
        <v>3.2160000000000002</v>
      </c>
      <c r="F212" s="256"/>
      <c r="G212" s="257">
        <f>E212*F212</f>
        <v>0</v>
      </c>
      <c r="H212" s="258">
        <v>9.3799999999999994E-3</v>
      </c>
      <c r="I212" s="259">
        <f>E212*H212</f>
        <v>3.0166080000000001E-2</v>
      </c>
      <c r="J212" s="258">
        <v>0</v>
      </c>
      <c r="K212" s="259">
        <f>E212*J212</f>
        <v>0</v>
      </c>
      <c r="O212" s="251">
        <v>2</v>
      </c>
      <c r="AA212" s="226">
        <v>1</v>
      </c>
      <c r="AB212" s="226">
        <v>0</v>
      </c>
      <c r="AC212" s="226">
        <v>0</v>
      </c>
      <c r="AZ212" s="226">
        <v>1</v>
      </c>
      <c r="BA212" s="226">
        <f>IF(AZ212=1,G212,0)</f>
        <v>0</v>
      </c>
      <c r="BB212" s="226">
        <f>IF(AZ212=2,G212,0)</f>
        <v>0</v>
      </c>
      <c r="BC212" s="226">
        <f>IF(AZ212=3,G212,0)</f>
        <v>0</v>
      </c>
      <c r="BD212" s="226">
        <f>IF(AZ212=4,G212,0)</f>
        <v>0</v>
      </c>
      <c r="BE212" s="226">
        <f>IF(AZ212=5,G212,0)</f>
        <v>0</v>
      </c>
      <c r="CA212" s="251">
        <v>1</v>
      </c>
      <c r="CB212" s="251">
        <v>0</v>
      </c>
    </row>
    <row r="213" spans="1:80" ht="22.5">
      <c r="A213" s="260"/>
      <c r="B213" s="261"/>
      <c r="C213" s="319" t="s">
        <v>339</v>
      </c>
      <c r="D213" s="320"/>
      <c r="E213" s="320"/>
      <c r="F213" s="320"/>
      <c r="G213" s="321"/>
      <c r="I213" s="262"/>
      <c r="K213" s="262"/>
      <c r="L213" s="263" t="s">
        <v>339</v>
      </c>
      <c r="O213" s="251">
        <v>3</v>
      </c>
    </row>
    <row r="214" spans="1:80">
      <c r="A214" s="260"/>
      <c r="B214" s="264"/>
      <c r="C214" s="322" t="s">
        <v>340</v>
      </c>
      <c r="D214" s="323"/>
      <c r="E214" s="265">
        <v>3.2160000000000002</v>
      </c>
      <c r="F214" s="266"/>
      <c r="G214" s="267"/>
      <c r="H214" s="268"/>
      <c r="I214" s="262"/>
      <c r="J214" s="269"/>
      <c r="K214" s="262"/>
      <c r="M214" s="263" t="s">
        <v>340</v>
      </c>
      <c r="O214" s="251"/>
    </row>
    <row r="215" spans="1:80">
      <c r="A215" s="252">
        <v>47</v>
      </c>
      <c r="B215" s="253" t="s">
        <v>341</v>
      </c>
      <c r="C215" s="254" t="s">
        <v>342</v>
      </c>
      <c r="D215" s="255" t="s">
        <v>110</v>
      </c>
      <c r="E215" s="256">
        <v>162.0326</v>
      </c>
      <c r="F215" s="256"/>
      <c r="G215" s="257">
        <f>E215*F215</f>
        <v>0</v>
      </c>
      <c r="H215" s="258">
        <v>1.4999999999999999E-2</v>
      </c>
      <c r="I215" s="259">
        <f>E215*H215</f>
        <v>2.4304890000000001</v>
      </c>
      <c r="J215" s="258"/>
      <c r="K215" s="259">
        <f>E215*J215</f>
        <v>0</v>
      </c>
      <c r="O215" s="251">
        <v>2</v>
      </c>
      <c r="AA215" s="226">
        <v>3</v>
      </c>
      <c r="AB215" s="226">
        <v>0</v>
      </c>
      <c r="AC215" s="226">
        <v>63151543</v>
      </c>
      <c r="AZ215" s="226">
        <v>1</v>
      </c>
      <c r="BA215" s="226">
        <f>IF(AZ215=1,G215,0)</f>
        <v>0</v>
      </c>
      <c r="BB215" s="226">
        <f>IF(AZ215=2,G215,0)</f>
        <v>0</v>
      </c>
      <c r="BC215" s="226">
        <f>IF(AZ215=3,G215,0)</f>
        <v>0</v>
      </c>
      <c r="BD215" s="226">
        <f>IF(AZ215=4,G215,0)</f>
        <v>0</v>
      </c>
      <c r="BE215" s="226">
        <f>IF(AZ215=5,G215,0)</f>
        <v>0</v>
      </c>
      <c r="CA215" s="251">
        <v>3</v>
      </c>
      <c r="CB215" s="251">
        <v>0</v>
      </c>
    </row>
    <row r="216" spans="1:80">
      <c r="A216" s="260"/>
      <c r="B216" s="261"/>
      <c r="C216" s="319" t="s">
        <v>336</v>
      </c>
      <c r="D216" s="320"/>
      <c r="E216" s="320"/>
      <c r="F216" s="320"/>
      <c r="G216" s="321"/>
      <c r="I216" s="262"/>
      <c r="K216" s="262"/>
      <c r="L216" s="263" t="s">
        <v>336</v>
      </c>
      <c r="O216" s="251">
        <v>3</v>
      </c>
    </row>
    <row r="217" spans="1:80">
      <c r="A217" s="260"/>
      <c r="B217" s="261"/>
      <c r="C217" s="319" t="s">
        <v>343</v>
      </c>
      <c r="D217" s="320"/>
      <c r="E217" s="320"/>
      <c r="F217" s="320"/>
      <c r="G217" s="321"/>
      <c r="I217" s="262"/>
      <c r="K217" s="262"/>
      <c r="L217" s="263" t="s">
        <v>343</v>
      </c>
      <c r="O217" s="251">
        <v>3</v>
      </c>
    </row>
    <row r="218" spans="1:80">
      <c r="A218" s="260"/>
      <c r="B218" s="261"/>
      <c r="C218" s="319" t="s">
        <v>344</v>
      </c>
      <c r="D218" s="320"/>
      <c r="E218" s="320"/>
      <c r="F218" s="320"/>
      <c r="G218" s="321"/>
      <c r="I218" s="262"/>
      <c r="K218" s="262"/>
      <c r="L218" s="263" t="s">
        <v>344</v>
      </c>
      <c r="O218" s="251">
        <v>3</v>
      </c>
    </row>
    <row r="219" spans="1:80">
      <c r="A219" s="260"/>
      <c r="B219" s="261"/>
      <c r="C219" s="319"/>
      <c r="D219" s="320"/>
      <c r="E219" s="320"/>
      <c r="F219" s="320"/>
      <c r="G219" s="321"/>
      <c r="I219" s="262"/>
      <c r="K219" s="262"/>
      <c r="L219" s="263"/>
      <c r="O219" s="251">
        <v>3</v>
      </c>
    </row>
    <row r="220" spans="1:80">
      <c r="A220" s="260"/>
      <c r="B220" s="261"/>
      <c r="C220" s="319"/>
      <c r="D220" s="320"/>
      <c r="E220" s="320"/>
      <c r="F220" s="320"/>
      <c r="G220" s="321"/>
      <c r="I220" s="262"/>
      <c r="K220" s="262"/>
      <c r="L220" s="263"/>
      <c r="O220" s="251">
        <v>3</v>
      </c>
    </row>
    <row r="221" spans="1:80">
      <c r="A221" s="260"/>
      <c r="B221" s="264"/>
      <c r="C221" s="322" t="s">
        <v>345</v>
      </c>
      <c r="D221" s="323"/>
      <c r="E221" s="265">
        <v>43.468200000000003</v>
      </c>
      <c r="F221" s="266"/>
      <c r="G221" s="267"/>
      <c r="H221" s="268"/>
      <c r="I221" s="262"/>
      <c r="J221" s="269"/>
      <c r="K221" s="262"/>
      <c r="M221" s="263" t="s">
        <v>345</v>
      </c>
      <c r="O221" s="251"/>
    </row>
    <row r="222" spans="1:80">
      <c r="A222" s="260"/>
      <c r="B222" s="264"/>
      <c r="C222" s="322" t="s">
        <v>346</v>
      </c>
      <c r="D222" s="323"/>
      <c r="E222" s="265">
        <v>-4.5259999999999998</v>
      </c>
      <c r="F222" s="266"/>
      <c r="G222" s="267"/>
      <c r="H222" s="268"/>
      <c r="I222" s="262"/>
      <c r="J222" s="269"/>
      <c r="K222" s="262"/>
      <c r="M222" s="263" t="s">
        <v>346</v>
      </c>
      <c r="O222" s="251"/>
    </row>
    <row r="223" spans="1:80">
      <c r="A223" s="260"/>
      <c r="B223" s="264"/>
      <c r="C223" s="322" t="s">
        <v>347</v>
      </c>
      <c r="D223" s="323"/>
      <c r="E223" s="265">
        <v>52.656300000000002</v>
      </c>
      <c r="F223" s="266"/>
      <c r="G223" s="267"/>
      <c r="H223" s="268"/>
      <c r="I223" s="262"/>
      <c r="J223" s="269"/>
      <c r="K223" s="262"/>
      <c r="M223" s="263" t="s">
        <v>347</v>
      </c>
      <c r="O223" s="251"/>
    </row>
    <row r="224" spans="1:80">
      <c r="A224" s="260"/>
      <c r="B224" s="264"/>
      <c r="C224" s="322" t="s">
        <v>348</v>
      </c>
      <c r="D224" s="323"/>
      <c r="E224" s="265">
        <v>43.468200000000003</v>
      </c>
      <c r="F224" s="266"/>
      <c r="G224" s="267"/>
      <c r="H224" s="268"/>
      <c r="I224" s="262"/>
      <c r="J224" s="269"/>
      <c r="K224" s="262"/>
      <c r="M224" s="263" t="s">
        <v>348</v>
      </c>
      <c r="O224" s="251"/>
    </row>
    <row r="225" spans="1:80">
      <c r="A225" s="260"/>
      <c r="B225" s="264"/>
      <c r="C225" s="322" t="s">
        <v>346</v>
      </c>
      <c r="D225" s="323"/>
      <c r="E225" s="265">
        <v>-4.5259999999999998</v>
      </c>
      <c r="F225" s="266"/>
      <c r="G225" s="267"/>
      <c r="H225" s="268"/>
      <c r="I225" s="262"/>
      <c r="J225" s="269"/>
      <c r="K225" s="262"/>
      <c r="M225" s="263" t="s">
        <v>346</v>
      </c>
      <c r="O225" s="251"/>
    </row>
    <row r="226" spans="1:80">
      <c r="A226" s="260"/>
      <c r="B226" s="264"/>
      <c r="C226" s="322" t="s">
        <v>349</v>
      </c>
      <c r="D226" s="323"/>
      <c r="E226" s="265">
        <v>49.704300000000003</v>
      </c>
      <c r="F226" s="266"/>
      <c r="G226" s="267"/>
      <c r="H226" s="268"/>
      <c r="I226" s="262"/>
      <c r="J226" s="269"/>
      <c r="K226" s="262"/>
      <c r="M226" s="263" t="s">
        <v>349</v>
      </c>
      <c r="O226" s="251"/>
    </row>
    <row r="227" spans="1:80">
      <c r="A227" s="260"/>
      <c r="B227" s="264"/>
      <c r="C227" s="322" t="s">
        <v>350</v>
      </c>
      <c r="D227" s="323"/>
      <c r="E227" s="265">
        <v>0</v>
      </c>
      <c r="F227" s="266"/>
      <c r="G227" s="267"/>
      <c r="H227" s="268"/>
      <c r="I227" s="262"/>
      <c r="J227" s="269"/>
      <c r="K227" s="262"/>
      <c r="M227" s="263" t="s">
        <v>350</v>
      </c>
      <c r="O227" s="251"/>
    </row>
    <row r="228" spans="1:80">
      <c r="A228" s="260"/>
      <c r="B228" s="264"/>
      <c r="C228" s="322" t="s">
        <v>351</v>
      </c>
      <c r="D228" s="323"/>
      <c r="E228" s="265">
        <v>-3.8393999999999999</v>
      </c>
      <c r="F228" s="266"/>
      <c r="G228" s="267"/>
      <c r="H228" s="268"/>
      <c r="I228" s="262"/>
      <c r="J228" s="269"/>
      <c r="K228" s="262"/>
      <c r="M228" s="263" t="s">
        <v>351</v>
      </c>
      <c r="O228" s="251"/>
    </row>
    <row r="229" spans="1:80">
      <c r="A229" s="260"/>
      <c r="B229" s="264"/>
      <c r="C229" s="322" t="s">
        <v>352</v>
      </c>
      <c r="D229" s="323"/>
      <c r="E229" s="265">
        <v>-0.2397</v>
      </c>
      <c r="F229" s="266"/>
      <c r="G229" s="267"/>
      <c r="H229" s="268"/>
      <c r="I229" s="262"/>
      <c r="J229" s="269"/>
      <c r="K229" s="262"/>
      <c r="M229" s="263" t="s">
        <v>352</v>
      </c>
      <c r="O229" s="251"/>
    </row>
    <row r="230" spans="1:80">
      <c r="A230" s="260"/>
      <c r="B230" s="264"/>
      <c r="C230" s="322" t="s">
        <v>353</v>
      </c>
      <c r="D230" s="323"/>
      <c r="E230" s="265">
        <v>-1.6760999999999999</v>
      </c>
      <c r="F230" s="266"/>
      <c r="G230" s="267"/>
      <c r="H230" s="268"/>
      <c r="I230" s="262"/>
      <c r="J230" s="269"/>
      <c r="K230" s="262"/>
      <c r="M230" s="263" t="s">
        <v>353</v>
      </c>
      <c r="O230" s="251"/>
    </row>
    <row r="231" spans="1:80">
      <c r="A231" s="260"/>
      <c r="B231" s="264"/>
      <c r="C231" s="322" t="s">
        <v>354</v>
      </c>
      <c r="D231" s="323"/>
      <c r="E231" s="265">
        <v>-10.96</v>
      </c>
      <c r="F231" s="266"/>
      <c r="G231" s="267"/>
      <c r="H231" s="268"/>
      <c r="I231" s="262"/>
      <c r="J231" s="269"/>
      <c r="K231" s="262"/>
      <c r="M231" s="263" t="s">
        <v>354</v>
      </c>
      <c r="O231" s="251"/>
    </row>
    <row r="232" spans="1:80">
      <c r="A232" s="260"/>
      <c r="B232" s="264"/>
      <c r="C232" s="322" t="s">
        <v>355</v>
      </c>
      <c r="D232" s="323"/>
      <c r="E232" s="265">
        <v>-0.70520000000000005</v>
      </c>
      <c r="F232" s="266"/>
      <c r="G232" s="267"/>
      <c r="H232" s="268"/>
      <c r="I232" s="262"/>
      <c r="J232" s="269"/>
      <c r="K232" s="262"/>
      <c r="M232" s="263" t="s">
        <v>355</v>
      </c>
      <c r="O232" s="251"/>
    </row>
    <row r="233" spans="1:80">
      <c r="A233" s="260"/>
      <c r="B233" s="264"/>
      <c r="C233" s="322" t="s">
        <v>356</v>
      </c>
      <c r="D233" s="323"/>
      <c r="E233" s="265">
        <v>-0.79200000000000004</v>
      </c>
      <c r="F233" s="266"/>
      <c r="G233" s="267"/>
      <c r="H233" s="268"/>
      <c r="I233" s="262"/>
      <c r="J233" s="269"/>
      <c r="K233" s="262"/>
      <c r="M233" s="263" t="s">
        <v>356</v>
      </c>
      <c r="O233" s="251"/>
    </row>
    <row r="234" spans="1:80">
      <c r="A234" s="252">
        <v>48</v>
      </c>
      <c r="B234" s="253" t="s">
        <v>357</v>
      </c>
      <c r="C234" s="254" t="s">
        <v>358</v>
      </c>
      <c r="D234" s="255" t="s">
        <v>110</v>
      </c>
      <c r="E234" s="256">
        <v>102.12</v>
      </c>
      <c r="F234" s="256"/>
      <c r="G234" s="257">
        <f>E234*F234</f>
        <v>0</v>
      </c>
      <c r="H234" s="258">
        <v>9.4400000000000005E-3</v>
      </c>
      <c r="I234" s="259">
        <f>E234*H234</f>
        <v>0.96401280000000011</v>
      </c>
      <c r="J234" s="258">
        <v>0</v>
      </c>
      <c r="K234" s="259">
        <f>E234*J234</f>
        <v>0</v>
      </c>
      <c r="O234" s="251">
        <v>2</v>
      </c>
      <c r="AA234" s="226">
        <v>1</v>
      </c>
      <c r="AB234" s="226">
        <v>0</v>
      </c>
      <c r="AC234" s="226">
        <v>0</v>
      </c>
      <c r="AZ234" s="226">
        <v>1</v>
      </c>
      <c r="BA234" s="226">
        <f>IF(AZ234=1,G234,0)</f>
        <v>0</v>
      </c>
      <c r="BB234" s="226">
        <f>IF(AZ234=2,G234,0)</f>
        <v>0</v>
      </c>
      <c r="BC234" s="226">
        <f>IF(AZ234=3,G234,0)</f>
        <v>0</v>
      </c>
      <c r="BD234" s="226">
        <f>IF(AZ234=4,G234,0)</f>
        <v>0</v>
      </c>
      <c r="BE234" s="226">
        <f>IF(AZ234=5,G234,0)</f>
        <v>0</v>
      </c>
      <c r="CA234" s="251">
        <v>1</v>
      </c>
      <c r="CB234" s="251">
        <v>0</v>
      </c>
    </row>
    <row r="235" spans="1:80" ht="22.5">
      <c r="A235" s="260"/>
      <c r="B235" s="261"/>
      <c r="C235" s="319" t="s">
        <v>359</v>
      </c>
      <c r="D235" s="320"/>
      <c r="E235" s="320"/>
      <c r="F235" s="320"/>
      <c r="G235" s="321"/>
      <c r="I235" s="262"/>
      <c r="K235" s="262"/>
      <c r="L235" s="263" t="s">
        <v>359</v>
      </c>
      <c r="O235" s="251">
        <v>3</v>
      </c>
    </row>
    <row r="236" spans="1:80">
      <c r="A236" s="260"/>
      <c r="B236" s="264"/>
      <c r="C236" s="322" t="s">
        <v>322</v>
      </c>
      <c r="D236" s="323"/>
      <c r="E236" s="265">
        <v>102.12</v>
      </c>
      <c r="F236" s="266"/>
      <c r="G236" s="267"/>
      <c r="H236" s="268"/>
      <c r="I236" s="262"/>
      <c r="J236" s="269"/>
      <c r="K236" s="262"/>
      <c r="M236" s="263" t="s">
        <v>322</v>
      </c>
      <c r="O236" s="251"/>
    </row>
    <row r="237" spans="1:80">
      <c r="A237" s="252">
        <v>49</v>
      </c>
      <c r="B237" s="253" t="s">
        <v>360</v>
      </c>
      <c r="C237" s="254" t="s">
        <v>361</v>
      </c>
      <c r="D237" s="255" t="s">
        <v>110</v>
      </c>
      <c r="E237" s="256">
        <v>102.12</v>
      </c>
      <c r="F237" s="256"/>
      <c r="G237" s="257">
        <f>E237*F237</f>
        <v>0</v>
      </c>
      <c r="H237" s="258">
        <v>2.1000000000000001E-2</v>
      </c>
      <c r="I237" s="259">
        <f>E237*H237</f>
        <v>2.1445200000000004</v>
      </c>
      <c r="J237" s="258"/>
      <c r="K237" s="259">
        <f>E237*J237</f>
        <v>0</v>
      </c>
      <c r="O237" s="251">
        <v>2</v>
      </c>
      <c r="AA237" s="226">
        <v>3</v>
      </c>
      <c r="AB237" s="226">
        <v>0</v>
      </c>
      <c r="AC237" s="226">
        <v>63151545</v>
      </c>
      <c r="AZ237" s="226">
        <v>1</v>
      </c>
      <c r="BA237" s="226">
        <f>IF(AZ237=1,G237,0)</f>
        <v>0</v>
      </c>
      <c r="BB237" s="226">
        <f>IF(AZ237=2,G237,0)</f>
        <v>0</v>
      </c>
      <c r="BC237" s="226">
        <f>IF(AZ237=3,G237,0)</f>
        <v>0</v>
      </c>
      <c r="BD237" s="226">
        <f>IF(AZ237=4,G237,0)</f>
        <v>0</v>
      </c>
      <c r="BE237" s="226">
        <f>IF(AZ237=5,G237,0)</f>
        <v>0</v>
      </c>
      <c r="CA237" s="251">
        <v>3</v>
      </c>
      <c r="CB237" s="251">
        <v>0</v>
      </c>
    </row>
    <row r="238" spans="1:80">
      <c r="A238" s="260"/>
      <c r="B238" s="261"/>
      <c r="C238" s="319" t="s">
        <v>336</v>
      </c>
      <c r="D238" s="320"/>
      <c r="E238" s="320"/>
      <c r="F238" s="320"/>
      <c r="G238" s="321"/>
      <c r="I238" s="262"/>
      <c r="K238" s="262"/>
      <c r="L238" s="263" t="s">
        <v>336</v>
      </c>
      <c r="O238" s="251">
        <v>3</v>
      </c>
    </row>
    <row r="239" spans="1:80">
      <c r="A239" s="260"/>
      <c r="B239" s="261"/>
      <c r="C239" s="319" t="s">
        <v>343</v>
      </c>
      <c r="D239" s="320"/>
      <c r="E239" s="320"/>
      <c r="F239" s="320"/>
      <c r="G239" s="321"/>
      <c r="I239" s="262"/>
      <c r="K239" s="262"/>
      <c r="L239" s="263" t="s">
        <v>343</v>
      </c>
      <c r="O239" s="251">
        <v>3</v>
      </c>
    </row>
    <row r="240" spans="1:80">
      <c r="A240" s="260"/>
      <c r="B240" s="261"/>
      <c r="C240" s="319" t="s">
        <v>344</v>
      </c>
      <c r="D240" s="320"/>
      <c r="E240" s="320"/>
      <c r="F240" s="320"/>
      <c r="G240" s="321"/>
      <c r="I240" s="262"/>
      <c r="K240" s="262"/>
      <c r="L240" s="263" t="s">
        <v>344</v>
      </c>
      <c r="O240" s="251">
        <v>3</v>
      </c>
    </row>
    <row r="241" spans="1:80">
      <c r="A241" s="260"/>
      <c r="B241" s="261"/>
      <c r="C241" s="319"/>
      <c r="D241" s="320"/>
      <c r="E241" s="320"/>
      <c r="F241" s="320"/>
      <c r="G241" s="321"/>
      <c r="I241" s="262"/>
      <c r="K241" s="262"/>
      <c r="L241" s="263"/>
      <c r="O241" s="251">
        <v>3</v>
      </c>
    </row>
    <row r="242" spans="1:80">
      <c r="A242" s="260"/>
      <c r="B242" s="261"/>
      <c r="C242" s="319"/>
      <c r="D242" s="320"/>
      <c r="E242" s="320"/>
      <c r="F242" s="320"/>
      <c r="G242" s="321"/>
      <c r="I242" s="262"/>
      <c r="K242" s="262"/>
      <c r="L242" s="263"/>
      <c r="O242" s="251">
        <v>3</v>
      </c>
    </row>
    <row r="243" spans="1:80">
      <c r="A243" s="260"/>
      <c r="B243" s="264"/>
      <c r="C243" s="322" t="s">
        <v>322</v>
      </c>
      <c r="D243" s="323"/>
      <c r="E243" s="265">
        <v>102.12</v>
      </c>
      <c r="F243" s="266"/>
      <c r="G243" s="267"/>
      <c r="H243" s="268"/>
      <c r="I243" s="262"/>
      <c r="J243" s="269"/>
      <c r="K243" s="262"/>
      <c r="M243" s="263" t="s">
        <v>322</v>
      </c>
      <c r="O243" s="251"/>
    </row>
    <row r="244" spans="1:80">
      <c r="A244" s="252">
        <v>50</v>
      </c>
      <c r="B244" s="253" t="s">
        <v>362</v>
      </c>
      <c r="C244" s="254" t="s">
        <v>363</v>
      </c>
      <c r="D244" s="255" t="s">
        <v>110</v>
      </c>
      <c r="E244" s="256">
        <v>1.34</v>
      </c>
      <c r="F244" s="256"/>
      <c r="G244" s="257">
        <f>E244*F244</f>
        <v>0</v>
      </c>
      <c r="H244" s="258">
        <v>1.1440000000000001E-2</v>
      </c>
      <c r="I244" s="259">
        <f>E244*H244</f>
        <v>1.5329600000000002E-2</v>
      </c>
      <c r="J244" s="258">
        <v>0</v>
      </c>
      <c r="K244" s="259">
        <f>E244*J244</f>
        <v>0</v>
      </c>
      <c r="O244" s="251">
        <v>2</v>
      </c>
      <c r="AA244" s="226">
        <v>1</v>
      </c>
      <c r="AB244" s="226">
        <v>1</v>
      </c>
      <c r="AC244" s="226">
        <v>1</v>
      </c>
      <c r="AZ244" s="226">
        <v>1</v>
      </c>
      <c r="BA244" s="226">
        <f>IF(AZ244=1,G244,0)</f>
        <v>0</v>
      </c>
      <c r="BB244" s="226">
        <f>IF(AZ244=2,G244,0)</f>
        <v>0</v>
      </c>
      <c r="BC244" s="226">
        <f>IF(AZ244=3,G244,0)</f>
        <v>0</v>
      </c>
      <c r="BD244" s="226">
        <f>IF(AZ244=4,G244,0)</f>
        <v>0</v>
      </c>
      <c r="BE244" s="226">
        <f>IF(AZ244=5,G244,0)</f>
        <v>0</v>
      </c>
      <c r="CA244" s="251">
        <v>1</v>
      </c>
      <c r="CB244" s="251">
        <v>1</v>
      </c>
    </row>
    <row r="245" spans="1:80" ht="22.5">
      <c r="A245" s="260"/>
      <c r="B245" s="261"/>
      <c r="C245" s="319" t="s">
        <v>364</v>
      </c>
      <c r="D245" s="320"/>
      <c r="E245" s="320"/>
      <c r="F245" s="320"/>
      <c r="G245" s="321"/>
      <c r="I245" s="262"/>
      <c r="K245" s="262"/>
      <c r="L245" s="263" t="s">
        <v>364</v>
      </c>
      <c r="O245" s="251">
        <v>3</v>
      </c>
    </row>
    <row r="246" spans="1:80">
      <c r="A246" s="260"/>
      <c r="B246" s="264"/>
      <c r="C246" s="322" t="s">
        <v>365</v>
      </c>
      <c r="D246" s="323"/>
      <c r="E246" s="265">
        <v>1.34</v>
      </c>
      <c r="F246" s="266"/>
      <c r="G246" s="267"/>
      <c r="H246" s="268"/>
      <c r="I246" s="262"/>
      <c r="J246" s="269"/>
      <c r="K246" s="262"/>
      <c r="M246" s="263" t="s">
        <v>365</v>
      </c>
      <c r="O246" s="251"/>
    </row>
    <row r="247" spans="1:80">
      <c r="A247" s="252">
        <v>51</v>
      </c>
      <c r="B247" s="253" t="s">
        <v>366</v>
      </c>
      <c r="C247" s="254" t="s">
        <v>367</v>
      </c>
      <c r="D247" s="255" t="s">
        <v>110</v>
      </c>
      <c r="E247" s="256">
        <v>1.34</v>
      </c>
      <c r="F247" s="256"/>
      <c r="G247" s="257">
        <f>E247*F247</f>
        <v>0</v>
      </c>
      <c r="H247" s="258">
        <v>0.03</v>
      </c>
      <c r="I247" s="259">
        <f>E247*H247</f>
        <v>4.02E-2</v>
      </c>
      <c r="J247" s="258"/>
      <c r="K247" s="259">
        <f>E247*J247</f>
        <v>0</v>
      </c>
      <c r="O247" s="251">
        <v>2</v>
      </c>
      <c r="AA247" s="226">
        <v>3</v>
      </c>
      <c r="AB247" s="226">
        <v>0</v>
      </c>
      <c r="AC247" s="226">
        <v>63151549</v>
      </c>
      <c r="AZ247" s="226">
        <v>1</v>
      </c>
      <c r="BA247" s="226">
        <f>IF(AZ247=1,G247,0)</f>
        <v>0</v>
      </c>
      <c r="BB247" s="226">
        <f>IF(AZ247=2,G247,0)</f>
        <v>0</v>
      </c>
      <c r="BC247" s="226">
        <f>IF(AZ247=3,G247,0)</f>
        <v>0</v>
      </c>
      <c r="BD247" s="226">
        <f>IF(AZ247=4,G247,0)</f>
        <v>0</v>
      </c>
      <c r="BE247" s="226">
        <f>IF(AZ247=5,G247,0)</f>
        <v>0</v>
      </c>
      <c r="CA247" s="251">
        <v>3</v>
      </c>
      <c r="CB247" s="251">
        <v>0</v>
      </c>
    </row>
    <row r="248" spans="1:80">
      <c r="A248" s="260"/>
      <c r="B248" s="261"/>
      <c r="C248" s="319" t="s">
        <v>336</v>
      </c>
      <c r="D248" s="320"/>
      <c r="E248" s="320"/>
      <c r="F248" s="320"/>
      <c r="G248" s="321"/>
      <c r="I248" s="262"/>
      <c r="K248" s="262"/>
      <c r="L248" s="263" t="s">
        <v>336</v>
      </c>
      <c r="O248" s="251">
        <v>3</v>
      </c>
    </row>
    <row r="249" spans="1:80">
      <c r="A249" s="260"/>
      <c r="B249" s="261"/>
      <c r="C249" s="319" t="s">
        <v>343</v>
      </c>
      <c r="D249" s="320"/>
      <c r="E249" s="320"/>
      <c r="F249" s="320"/>
      <c r="G249" s="321"/>
      <c r="I249" s="262"/>
      <c r="K249" s="262"/>
      <c r="L249" s="263" t="s">
        <v>343</v>
      </c>
      <c r="O249" s="251">
        <v>3</v>
      </c>
    </row>
    <row r="250" spans="1:80">
      <c r="A250" s="260"/>
      <c r="B250" s="261"/>
      <c r="C250" s="319" t="s">
        <v>344</v>
      </c>
      <c r="D250" s="320"/>
      <c r="E250" s="320"/>
      <c r="F250" s="320"/>
      <c r="G250" s="321"/>
      <c r="I250" s="262"/>
      <c r="K250" s="262"/>
      <c r="L250" s="263" t="s">
        <v>344</v>
      </c>
      <c r="O250" s="251">
        <v>3</v>
      </c>
    </row>
    <row r="251" spans="1:80">
      <c r="A251" s="260"/>
      <c r="B251" s="261"/>
      <c r="C251" s="319"/>
      <c r="D251" s="320"/>
      <c r="E251" s="320"/>
      <c r="F251" s="320"/>
      <c r="G251" s="321"/>
      <c r="I251" s="262"/>
      <c r="K251" s="262"/>
      <c r="L251" s="263"/>
      <c r="O251" s="251">
        <v>3</v>
      </c>
    </row>
    <row r="252" spans="1:80">
      <c r="A252" s="260"/>
      <c r="B252" s="261"/>
      <c r="C252" s="319"/>
      <c r="D252" s="320"/>
      <c r="E252" s="320"/>
      <c r="F252" s="320"/>
      <c r="G252" s="321"/>
      <c r="I252" s="262"/>
      <c r="K252" s="262"/>
      <c r="L252" s="263"/>
      <c r="O252" s="251">
        <v>3</v>
      </c>
    </row>
    <row r="253" spans="1:80">
      <c r="A253" s="260"/>
      <c r="B253" s="264"/>
      <c r="C253" s="322" t="s">
        <v>365</v>
      </c>
      <c r="D253" s="323"/>
      <c r="E253" s="265">
        <v>1.34</v>
      </c>
      <c r="F253" s="266"/>
      <c r="G253" s="267"/>
      <c r="H253" s="268"/>
      <c r="I253" s="262"/>
      <c r="J253" s="269"/>
      <c r="K253" s="262"/>
      <c r="M253" s="263" t="s">
        <v>365</v>
      </c>
      <c r="O253" s="251"/>
    </row>
    <row r="254" spans="1:80">
      <c r="A254" s="252">
        <v>52</v>
      </c>
      <c r="B254" s="253" t="s">
        <v>368</v>
      </c>
      <c r="C254" s="254" t="s">
        <v>369</v>
      </c>
      <c r="D254" s="255" t="s">
        <v>110</v>
      </c>
      <c r="E254" s="256">
        <v>1.675</v>
      </c>
      <c r="F254" s="256"/>
      <c r="G254" s="257">
        <f>E254*F254</f>
        <v>0</v>
      </c>
      <c r="H254" s="258">
        <v>1.1480000000000001E-2</v>
      </c>
      <c r="I254" s="259">
        <f>E254*H254</f>
        <v>1.9229000000000003E-2</v>
      </c>
      <c r="J254" s="258">
        <v>0</v>
      </c>
      <c r="K254" s="259">
        <f>E254*J254</f>
        <v>0</v>
      </c>
      <c r="O254" s="251">
        <v>2</v>
      </c>
      <c r="AA254" s="226">
        <v>1</v>
      </c>
      <c r="AB254" s="226">
        <v>1</v>
      </c>
      <c r="AC254" s="226">
        <v>1</v>
      </c>
      <c r="AZ254" s="226">
        <v>1</v>
      </c>
      <c r="BA254" s="226">
        <f>IF(AZ254=1,G254,0)</f>
        <v>0</v>
      </c>
      <c r="BB254" s="226">
        <f>IF(AZ254=2,G254,0)</f>
        <v>0</v>
      </c>
      <c r="BC254" s="226">
        <f>IF(AZ254=3,G254,0)</f>
        <v>0</v>
      </c>
      <c r="BD254" s="226">
        <f>IF(AZ254=4,G254,0)</f>
        <v>0</v>
      </c>
      <c r="BE254" s="226">
        <f>IF(AZ254=5,G254,0)</f>
        <v>0</v>
      </c>
      <c r="CA254" s="251">
        <v>1</v>
      </c>
      <c r="CB254" s="251">
        <v>1</v>
      </c>
    </row>
    <row r="255" spans="1:80" ht="22.5">
      <c r="A255" s="260"/>
      <c r="B255" s="261"/>
      <c r="C255" s="319" t="s">
        <v>370</v>
      </c>
      <c r="D255" s="320"/>
      <c r="E255" s="320"/>
      <c r="F255" s="320"/>
      <c r="G255" s="321"/>
      <c r="I255" s="262"/>
      <c r="K255" s="262"/>
      <c r="L255" s="263" t="s">
        <v>370</v>
      </c>
      <c r="O255" s="251">
        <v>3</v>
      </c>
    </row>
    <row r="256" spans="1:80">
      <c r="A256" s="260"/>
      <c r="B256" s="264"/>
      <c r="C256" s="322" t="s">
        <v>371</v>
      </c>
      <c r="D256" s="323"/>
      <c r="E256" s="265">
        <v>1.675</v>
      </c>
      <c r="F256" s="266"/>
      <c r="G256" s="267"/>
      <c r="H256" s="268"/>
      <c r="I256" s="262"/>
      <c r="J256" s="269"/>
      <c r="K256" s="262"/>
      <c r="M256" s="263" t="s">
        <v>371</v>
      </c>
      <c r="O256" s="251"/>
    </row>
    <row r="257" spans="1:80">
      <c r="A257" s="252">
        <v>53</v>
      </c>
      <c r="B257" s="253" t="s">
        <v>372</v>
      </c>
      <c r="C257" s="254" t="s">
        <v>373</v>
      </c>
      <c r="D257" s="255" t="s">
        <v>110</v>
      </c>
      <c r="E257" s="256">
        <v>1.675</v>
      </c>
      <c r="F257" s="256"/>
      <c r="G257" s="257">
        <f>E257*F257</f>
        <v>0</v>
      </c>
      <c r="H257" s="258">
        <v>2.3040000000000001E-2</v>
      </c>
      <c r="I257" s="259">
        <f>E257*H257</f>
        <v>3.8592000000000001E-2</v>
      </c>
      <c r="J257" s="258"/>
      <c r="K257" s="259">
        <f>E257*J257</f>
        <v>0</v>
      </c>
      <c r="O257" s="251">
        <v>2</v>
      </c>
      <c r="AA257" s="226">
        <v>3</v>
      </c>
      <c r="AB257" s="226">
        <v>0</v>
      </c>
      <c r="AC257" s="226">
        <v>631508862</v>
      </c>
      <c r="AZ257" s="226">
        <v>1</v>
      </c>
      <c r="BA257" s="226">
        <f>IF(AZ257=1,G257,0)</f>
        <v>0</v>
      </c>
      <c r="BB257" s="226">
        <f>IF(AZ257=2,G257,0)</f>
        <v>0</v>
      </c>
      <c r="BC257" s="226">
        <f>IF(AZ257=3,G257,0)</f>
        <v>0</v>
      </c>
      <c r="BD257" s="226">
        <f>IF(AZ257=4,G257,0)</f>
        <v>0</v>
      </c>
      <c r="BE257" s="226">
        <f>IF(AZ257=5,G257,0)</f>
        <v>0</v>
      </c>
      <c r="CA257" s="251">
        <v>3</v>
      </c>
      <c r="CB257" s="251">
        <v>0</v>
      </c>
    </row>
    <row r="258" spans="1:80">
      <c r="A258" s="260"/>
      <c r="B258" s="261"/>
      <c r="C258" s="319" t="s">
        <v>336</v>
      </c>
      <c r="D258" s="320"/>
      <c r="E258" s="320"/>
      <c r="F258" s="320"/>
      <c r="G258" s="321"/>
      <c r="I258" s="262"/>
      <c r="K258" s="262"/>
      <c r="L258" s="263" t="s">
        <v>336</v>
      </c>
      <c r="O258" s="251">
        <v>3</v>
      </c>
    </row>
    <row r="259" spans="1:80">
      <c r="A259" s="260"/>
      <c r="B259" s="261"/>
      <c r="C259" s="319" t="s">
        <v>343</v>
      </c>
      <c r="D259" s="320"/>
      <c r="E259" s="320"/>
      <c r="F259" s="320"/>
      <c r="G259" s="321"/>
      <c r="I259" s="262"/>
      <c r="K259" s="262"/>
      <c r="L259" s="263" t="s">
        <v>343</v>
      </c>
      <c r="O259" s="251">
        <v>3</v>
      </c>
    </row>
    <row r="260" spans="1:80">
      <c r="A260" s="260"/>
      <c r="B260" s="261"/>
      <c r="C260" s="319" t="s">
        <v>344</v>
      </c>
      <c r="D260" s="320"/>
      <c r="E260" s="320"/>
      <c r="F260" s="320"/>
      <c r="G260" s="321"/>
      <c r="I260" s="262"/>
      <c r="K260" s="262"/>
      <c r="L260" s="263" t="s">
        <v>344</v>
      </c>
      <c r="O260" s="251">
        <v>3</v>
      </c>
    </row>
    <row r="261" spans="1:80">
      <c r="A261" s="260"/>
      <c r="B261" s="261"/>
      <c r="C261" s="319"/>
      <c r="D261" s="320"/>
      <c r="E261" s="320"/>
      <c r="F261" s="320"/>
      <c r="G261" s="321"/>
      <c r="I261" s="262"/>
      <c r="K261" s="262"/>
      <c r="L261" s="263"/>
      <c r="O261" s="251">
        <v>3</v>
      </c>
    </row>
    <row r="262" spans="1:80">
      <c r="A262" s="260"/>
      <c r="B262" s="261"/>
      <c r="C262" s="319"/>
      <c r="D262" s="320"/>
      <c r="E262" s="320"/>
      <c r="F262" s="320"/>
      <c r="G262" s="321"/>
      <c r="I262" s="262"/>
      <c r="K262" s="262"/>
      <c r="L262" s="263"/>
      <c r="O262" s="251">
        <v>3</v>
      </c>
    </row>
    <row r="263" spans="1:80">
      <c r="A263" s="260"/>
      <c r="B263" s="264"/>
      <c r="C263" s="322" t="s">
        <v>371</v>
      </c>
      <c r="D263" s="323"/>
      <c r="E263" s="265">
        <v>1.675</v>
      </c>
      <c r="F263" s="266"/>
      <c r="G263" s="267"/>
      <c r="H263" s="268"/>
      <c r="I263" s="262"/>
      <c r="J263" s="269"/>
      <c r="K263" s="262"/>
      <c r="M263" s="263" t="s">
        <v>371</v>
      </c>
      <c r="O263" s="251"/>
    </row>
    <row r="264" spans="1:80">
      <c r="A264" s="252">
        <v>54</v>
      </c>
      <c r="B264" s="253" t="s">
        <v>374</v>
      </c>
      <c r="C264" s="254" t="s">
        <v>375</v>
      </c>
      <c r="D264" s="255" t="s">
        <v>110</v>
      </c>
      <c r="E264" s="256">
        <v>1.976</v>
      </c>
      <c r="F264" s="256"/>
      <c r="G264" s="257">
        <f>E264*F264</f>
        <v>0</v>
      </c>
      <c r="H264" s="258">
        <v>6.7099999999999998E-3</v>
      </c>
      <c r="I264" s="259">
        <f>E264*H264</f>
        <v>1.325896E-2</v>
      </c>
      <c r="J264" s="258">
        <v>0</v>
      </c>
      <c r="K264" s="259">
        <f>E264*J264</f>
        <v>0</v>
      </c>
      <c r="O264" s="251">
        <v>2</v>
      </c>
      <c r="AA264" s="226">
        <v>1</v>
      </c>
      <c r="AB264" s="226">
        <v>1</v>
      </c>
      <c r="AC264" s="226">
        <v>1</v>
      </c>
      <c r="AZ264" s="226">
        <v>1</v>
      </c>
      <c r="BA264" s="226">
        <f>IF(AZ264=1,G264,0)</f>
        <v>0</v>
      </c>
      <c r="BB264" s="226">
        <f>IF(AZ264=2,G264,0)</f>
        <v>0</v>
      </c>
      <c r="BC264" s="226">
        <f>IF(AZ264=3,G264,0)</f>
        <v>0</v>
      </c>
      <c r="BD264" s="226">
        <f>IF(AZ264=4,G264,0)</f>
        <v>0</v>
      </c>
      <c r="BE264" s="226">
        <f>IF(AZ264=5,G264,0)</f>
        <v>0</v>
      </c>
      <c r="CA264" s="251">
        <v>1</v>
      </c>
      <c r="CB264" s="251">
        <v>1</v>
      </c>
    </row>
    <row r="265" spans="1:80">
      <c r="A265" s="260"/>
      <c r="B265" s="264"/>
      <c r="C265" s="322" t="s">
        <v>376</v>
      </c>
      <c r="D265" s="323"/>
      <c r="E265" s="265">
        <v>1.976</v>
      </c>
      <c r="F265" s="266"/>
      <c r="G265" s="267"/>
      <c r="H265" s="268"/>
      <c r="I265" s="262"/>
      <c r="J265" s="269"/>
      <c r="K265" s="262"/>
      <c r="M265" s="263" t="s">
        <v>376</v>
      </c>
      <c r="O265" s="251"/>
    </row>
    <row r="266" spans="1:80" ht="22.5">
      <c r="A266" s="252">
        <v>55</v>
      </c>
      <c r="B266" s="253" t="s">
        <v>377</v>
      </c>
      <c r="C266" s="254" t="s">
        <v>378</v>
      </c>
      <c r="D266" s="255" t="s">
        <v>110</v>
      </c>
      <c r="E266" s="256">
        <v>119.92</v>
      </c>
      <c r="F266" s="256"/>
      <c r="G266" s="257">
        <f>E266*F266</f>
        <v>0</v>
      </c>
      <c r="H266" s="258">
        <v>3.2000000000000003E-4</v>
      </c>
      <c r="I266" s="259">
        <f>E266*H266</f>
        <v>3.8374400000000003E-2</v>
      </c>
      <c r="J266" s="258">
        <v>0</v>
      </c>
      <c r="K266" s="259">
        <f>E266*J266</f>
        <v>0</v>
      </c>
      <c r="O266" s="251">
        <v>2</v>
      </c>
      <c r="AA266" s="226">
        <v>1</v>
      </c>
      <c r="AB266" s="226">
        <v>1</v>
      </c>
      <c r="AC266" s="226">
        <v>1</v>
      </c>
      <c r="AZ266" s="226">
        <v>1</v>
      </c>
      <c r="BA266" s="226">
        <f>IF(AZ266=1,G266,0)</f>
        <v>0</v>
      </c>
      <c r="BB266" s="226">
        <f>IF(AZ266=2,G266,0)</f>
        <v>0</v>
      </c>
      <c r="BC266" s="226">
        <f>IF(AZ266=3,G266,0)</f>
        <v>0</v>
      </c>
      <c r="BD266" s="226">
        <f>IF(AZ266=4,G266,0)</f>
        <v>0</v>
      </c>
      <c r="BE266" s="226">
        <f>IF(AZ266=5,G266,0)</f>
        <v>0</v>
      </c>
      <c r="CA266" s="251">
        <v>1</v>
      </c>
      <c r="CB266" s="251">
        <v>1</v>
      </c>
    </row>
    <row r="267" spans="1:80">
      <c r="A267" s="260"/>
      <c r="B267" s="264"/>
      <c r="C267" s="322" t="s">
        <v>379</v>
      </c>
      <c r="D267" s="323"/>
      <c r="E267" s="265">
        <v>102.12</v>
      </c>
      <c r="F267" s="266"/>
      <c r="G267" s="267"/>
      <c r="H267" s="268"/>
      <c r="I267" s="262"/>
      <c r="J267" s="269"/>
      <c r="K267" s="262"/>
      <c r="M267" s="263" t="s">
        <v>379</v>
      </c>
      <c r="O267" s="251"/>
    </row>
    <row r="268" spans="1:80">
      <c r="A268" s="260"/>
      <c r="B268" s="264"/>
      <c r="C268" s="322" t="s">
        <v>323</v>
      </c>
      <c r="D268" s="323"/>
      <c r="E268" s="265">
        <v>7.4</v>
      </c>
      <c r="F268" s="266"/>
      <c r="G268" s="267"/>
      <c r="H268" s="268"/>
      <c r="I268" s="262"/>
      <c r="J268" s="269"/>
      <c r="K268" s="262"/>
      <c r="M268" s="263" t="s">
        <v>323</v>
      </c>
      <c r="O268" s="251"/>
    </row>
    <row r="269" spans="1:80">
      <c r="A269" s="260"/>
      <c r="B269" s="264"/>
      <c r="C269" s="322" t="s">
        <v>324</v>
      </c>
      <c r="D269" s="323"/>
      <c r="E269" s="265">
        <v>6.7</v>
      </c>
      <c r="F269" s="266"/>
      <c r="G269" s="267"/>
      <c r="H269" s="268"/>
      <c r="I269" s="262"/>
      <c r="J269" s="269"/>
      <c r="K269" s="262"/>
      <c r="M269" s="263" t="s">
        <v>324</v>
      </c>
      <c r="O269" s="251"/>
    </row>
    <row r="270" spans="1:80">
      <c r="A270" s="260"/>
      <c r="B270" s="264"/>
      <c r="C270" s="322" t="s">
        <v>328</v>
      </c>
      <c r="D270" s="323"/>
      <c r="E270" s="265">
        <v>3.45</v>
      </c>
      <c r="F270" s="266"/>
      <c r="G270" s="267"/>
      <c r="H270" s="268"/>
      <c r="I270" s="262"/>
      <c r="J270" s="269"/>
      <c r="K270" s="262"/>
      <c r="M270" s="263" t="s">
        <v>328</v>
      </c>
      <c r="O270" s="251"/>
    </row>
    <row r="271" spans="1:80">
      <c r="A271" s="260"/>
      <c r="B271" s="264"/>
      <c r="C271" s="322" t="s">
        <v>329</v>
      </c>
      <c r="D271" s="323"/>
      <c r="E271" s="265">
        <v>0.25</v>
      </c>
      <c r="F271" s="266"/>
      <c r="G271" s="267"/>
      <c r="H271" s="268"/>
      <c r="I271" s="262"/>
      <c r="J271" s="269"/>
      <c r="K271" s="262"/>
      <c r="M271" s="263" t="s">
        <v>329</v>
      </c>
      <c r="O271" s="251"/>
    </row>
    <row r="272" spans="1:80">
      <c r="A272" s="252">
        <v>56</v>
      </c>
      <c r="B272" s="253" t="s">
        <v>380</v>
      </c>
      <c r="C272" s="254" t="s">
        <v>381</v>
      </c>
      <c r="D272" s="255" t="s">
        <v>312</v>
      </c>
      <c r="E272" s="256">
        <v>6.9</v>
      </c>
      <c r="F272" s="256"/>
      <c r="G272" s="257">
        <f>E272*F272</f>
        <v>0</v>
      </c>
      <c r="H272" s="258">
        <v>6.0000000000000002E-5</v>
      </c>
      <c r="I272" s="259">
        <f>E272*H272</f>
        <v>4.1400000000000003E-4</v>
      </c>
      <c r="J272" s="258">
        <v>0</v>
      </c>
      <c r="K272" s="259">
        <f>E272*J272</f>
        <v>0</v>
      </c>
      <c r="O272" s="251">
        <v>2</v>
      </c>
      <c r="AA272" s="226">
        <v>1</v>
      </c>
      <c r="AB272" s="226">
        <v>1</v>
      </c>
      <c r="AC272" s="226">
        <v>1</v>
      </c>
      <c r="AZ272" s="226">
        <v>1</v>
      </c>
      <c r="BA272" s="226">
        <f>IF(AZ272=1,G272,0)</f>
        <v>0</v>
      </c>
      <c r="BB272" s="226">
        <f>IF(AZ272=2,G272,0)</f>
        <v>0</v>
      </c>
      <c r="BC272" s="226">
        <f>IF(AZ272=3,G272,0)</f>
        <v>0</v>
      </c>
      <c r="BD272" s="226">
        <f>IF(AZ272=4,G272,0)</f>
        <v>0</v>
      </c>
      <c r="BE272" s="226">
        <f>IF(AZ272=5,G272,0)</f>
        <v>0</v>
      </c>
      <c r="CA272" s="251">
        <v>1</v>
      </c>
      <c r="CB272" s="251">
        <v>1</v>
      </c>
    </row>
    <row r="273" spans="1:80">
      <c r="A273" s="260"/>
      <c r="B273" s="264"/>
      <c r="C273" s="322" t="s">
        <v>382</v>
      </c>
      <c r="D273" s="323"/>
      <c r="E273" s="265">
        <v>6.9</v>
      </c>
      <c r="F273" s="266"/>
      <c r="G273" s="267"/>
      <c r="H273" s="268"/>
      <c r="I273" s="262"/>
      <c r="J273" s="269"/>
      <c r="K273" s="262"/>
      <c r="M273" s="263" t="s">
        <v>382</v>
      </c>
      <c r="O273" s="251"/>
    </row>
    <row r="274" spans="1:80">
      <c r="A274" s="252">
        <v>57</v>
      </c>
      <c r="B274" s="253" t="s">
        <v>383</v>
      </c>
      <c r="C274" s="254" t="s">
        <v>384</v>
      </c>
      <c r="D274" s="255" t="s">
        <v>312</v>
      </c>
      <c r="E274" s="256">
        <v>6.9</v>
      </c>
      <c r="F274" s="256"/>
      <c r="G274" s="257">
        <f>E274*F274</f>
        <v>0</v>
      </c>
      <c r="H274" s="258">
        <v>5.8E-4</v>
      </c>
      <c r="I274" s="259">
        <f>E274*H274</f>
        <v>4.0020000000000003E-3</v>
      </c>
      <c r="J274" s="258"/>
      <c r="K274" s="259">
        <f>E274*J274</f>
        <v>0</v>
      </c>
      <c r="O274" s="251">
        <v>2</v>
      </c>
      <c r="AA274" s="226">
        <v>3</v>
      </c>
      <c r="AB274" s="226">
        <v>1</v>
      </c>
      <c r="AC274" s="226">
        <v>553420163</v>
      </c>
      <c r="AZ274" s="226">
        <v>1</v>
      </c>
      <c r="BA274" s="226">
        <f>IF(AZ274=1,G274,0)</f>
        <v>0</v>
      </c>
      <c r="BB274" s="226">
        <f>IF(AZ274=2,G274,0)</f>
        <v>0</v>
      </c>
      <c r="BC274" s="226">
        <f>IF(AZ274=3,G274,0)</f>
        <v>0</v>
      </c>
      <c r="BD274" s="226">
        <f>IF(AZ274=4,G274,0)</f>
        <v>0</v>
      </c>
      <c r="BE274" s="226">
        <f>IF(AZ274=5,G274,0)</f>
        <v>0</v>
      </c>
      <c r="CA274" s="251">
        <v>3</v>
      </c>
      <c r="CB274" s="251">
        <v>1</v>
      </c>
    </row>
    <row r="275" spans="1:80">
      <c r="A275" s="260"/>
      <c r="B275" s="261"/>
      <c r="C275" s="319" t="s">
        <v>336</v>
      </c>
      <c r="D275" s="320"/>
      <c r="E275" s="320"/>
      <c r="F275" s="320"/>
      <c r="G275" s="321"/>
      <c r="I275" s="262"/>
      <c r="K275" s="262"/>
      <c r="L275" s="263" t="s">
        <v>336</v>
      </c>
      <c r="O275" s="251">
        <v>3</v>
      </c>
    </row>
    <row r="276" spans="1:80">
      <c r="A276" s="260"/>
      <c r="B276" s="264"/>
      <c r="C276" s="322" t="s">
        <v>382</v>
      </c>
      <c r="D276" s="323"/>
      <c r="E276" s="265">
        <v>6.9</v>
      </c>
      <c r="F276" s="266"/>
      <c r="G276" s="267"/>
      <c r="H276" s="268"/>
      <c r="I276" s="262"/>
      <c r="J276" s="269"/>
      <c r="K276" s="262"/>
      <c r="M276" s="263" t="s">
        <v>382</v>
      </c>
      <c r="O276" s="251"/>
    </row>
    <row r="277" spans="1:80">
      <c r="A277" s="252">
        <v>58</v>
      </c>
      <c r="B277" s="253" t="s">
        <v>385</v>
      </c>
      <c r="C277" s="254" t="s">
        <v>386</v>
      </c>
      <c r="D277" s="255" t="s">
        <v>312</v>
      </c>
      <c r="E277" s="256">
        <v>35.6</v>
      </c>
      <c r="F277" s="256"/>
      <c r="G277" s="257">
        <f>E277*F277</f>
        <v>0</v>
      </c>
      <c r="H277" s="258">
        <v>3.0000000000000001E-5</v>
      </c>
      <c r="I277" s="259">
        <f>E277*H277</f>
        <v>1.0680000000000002E-3</v>
      </c>
      <c r="J277" s="258">
        <v>0</v>
      </c>
      <c r="K277" s="259">
        <f>E277*J277</f>
        <v>0</v>
      </c>
      <c r="O277" s="251">
        <v>2</v>
      </c>
      <c r="AA277" s="226">
        <v>1</v>
      </c>
      <c r="AB277" s="226">
        <v>1</v>
      </c>
      <c r="AC277" s="226">
        <v>1</v>
      </c>
      <c r="AZ277" s="226">
        <v>1</v>
      </c>
      <c r="BA277" s="226">
        <f>IF(AZ277=1,G277,0)</f>
        <v>0</v>
      </c>
      <c r="BB277" s="226">
        <f>IF(AZ277=2,G277,0)</f>
        <v>0</v>
      </c>
      <c r="BC277" s="226">
        <f>IF(AZ277=3,G277,0)</f>
        <v>0</v>
      </c>
      <c r="BD277" s="226">
        <f>IF(AZ277=4,G277,0)</f>
        <v>0</v>
      </c>
      <c r="BE277" s="226">
        <f>IF(AZ277=5,G277,0)</f>
        <v>0</v>
      </c>
      <c r="CA277" s="251">
        <v>1</v>
      </c>
      <c r="CB277" s="251">
        <v>1</v>
      </c>
    </row>
    <row r="278" spans="1:80">
      <c r="A278" s="260"/>
      <c r="B278" s="261"/>
      <c r="C278" s="319" t="s">
        <v>336</v>
      </c>
      <c r="D278" s="320"/>
      <c r="E278" s="320"/>
      <c r="F278" s="320"/>
      <c r="G278" s="321"/>
      <c r="I278" s="262"/>
      <c r="K278" s="262"/>
      <c r="L278" s="263" t="s">
        <v>336</v>
      </c>
      <c r="O278" s="251">
        <v>3</v>
      </c>
    </row>
    <row r="279" spans="1:80">
      <c r="A279" s="260"/>
      <c r="B279" s="264"/>
      <c r="C279" s="322" t="s">
        <v>387</v>
      </c>
      <c r="D279" s="323"/>
      <c r="E279" s="265">
        <v>29.6</v>
      </c>
      <c r="F279" s="266"/>
      <c r="G279" s="267"/>
      <c r="H279" s="268"/>
      <c r="I279" s="262"/>
      <c r="J279" s="269"/>
      <c r="K279" s="262"/>
      <c r="M279" s="263" t="s">
        <v>387</v>
      </c>
      <c r="O279" s="251"/>
    </row>
    <row r="280" spans="1:80">
      <c r="A280" s="260"/>
      <c r="B280" s="264"/>
      <c r="C280" s="322" t="s">
        <v>388</v>
      </c>
      <c r="D280" s="323"/>
      <c r="E280" s="265">
        <v>4</v>
      </c>
      <c r="F280" s="266"/>
      <c r="G280" s="267"/>
      <c r="H280" s="268"/>
      <c r="I280" s="262"/>
      <c r="J280" s="269"/>
      <c r="K280" s="262"/>
      <c r="M280" s="263" t="s">
        <v>388</v>
      </c>
      <c r="O280" s="251"/>
    </row>
    <row r="281" spans="1:80">
      <c r="A281" s="260"/>
      <c r="B281" s="264"/>
      <c r="C281" s="322" t="s">
        <v>389</v>
      </c>
      <c r="D281" s="323"/>
      <c r="E281" s="265">
        <v>2</v>
      </c>
      <c r="F281" s="266"/>
      <c r="G281" s="267"/>
      <c r="H281" s="268"/>
      <c r="I281" s="262"/>
      <c r="J281" s="269"/>
      <c r="K281" s="262"/>
      <c r="M281" s="263" t="s">
        <v>389</v>
      </c>
      <c r="O281" s="251"/>
    </row>
    <row r="282" spans="1:80">
      <c r="A282" s="252">
        <v>59</v>
      </c>
      <c r="B282" s="253" t="s">
        <v>390</v>
      </c>
      <c r="C282" s="254" t="s">
        <v>391</v>
      </c>
      <c r="D282" s="255" t="s">
        <v>312</v>
      </c>
      <c r="E282" s="256">
        <v>6.7</v>
      </c>
      <c r="F282" s="256"/>
      <c r="G282" s="257">
        <f>E282*F282</f>
        <v>0</v>
      </c>
      <c r="H282" s="258">
        <v>2.0000000000000001E-4</v>
      </c>
      <c r="I282" s="259">
        <f>E282*H282</f>
        <v>1.34E-3</v>
      </c>
      <c r="J282" s="258">
        <v>0</v>
      </c>
      <c r="K282" s="259">
        <f>E282*J282</f>
        <v>0</v>
      </c>
      <c r="O282" s="251">
        <v>2</v>
      </c>
      <c r="AA282" s="226">
        <v>1</v>
      </c>
      <c r="AB282" s="226">
        <v>1</v>
      </c>
      <c r="AC282" s="226">
        <v>1</v>
      </c>
      <c r="AZ282" s="226">
        <v>1</v>
      </c>
      <c r="BA282" s="226">
        <f>IF(AZ282=1,G282,0)</f>
        <v>0</v>
      </c>
      <c r="BB282" s="226">
        <f>IF(AZ282=2,G282,0)</f>
        <v>0</v>
      </c>
      <c r="BC282" s="226">
        <f>IF(AZ282=3,G282,0)</f>
        <v>0</v>
      </c>
      <c r="BD282" s="226">
        <f>IF(AZ282=4,G282,0)</f>
        <v>0</v>
      </c>
      <c r="BE282" s="226">
        <f>IF(AZ282=5,G282,0)</f>
        <v>0</v>
      </c>
      <c r="CA282" s="251">
        <v>1</v>
      </c>
      <c r="CB282" s="251">
        <v>1</v>
      </c>
    </row>
    <row r="283" spans="1:80">
      <c r="A283" s="260"/>
      <c r="B283" s="261"/>
      <c r="C283" s="319" t="s">
        <v>336</v>
      </c>
      <c r="D283" s="320"/>
      <c r="E283" s="320"/>
      <c r="F283" s="320"/>
      <c r="G283" s="321"/>
      <c r="I283" s="262"/>
      <c r="K283" s="262"/>
      <c r="L283" s="263" t="s">
        <v>336</v>
      </c>
      <c r="O283" s="251">
        <v>3</v>
      </c>
    </row>
    <row r="284" spans="1:80">
      <c r="A284" s="260"/>
      <c r="B284" s="264"/>
      <c r="C284" s="322" t="s">
        <v>392</v>
      </c>
      <c r="D284" s="323"/>
      <c r="E284" s="265">
        <v>6.7</v>
      </c>
      <c r="F284" s="266"/>
      <c r="G284" s="267"/>
      <c r="H284" s="268"/>
      <c r="I284" s="262"/>
      <c r="J284" s="269"/>
      <c r="K284" s="262"/>
      <c r="M284" s="263" t="s">
        <v>392</v>
      </c>
      <c r="O284" s="251"/>
    </row>
    <row r="285" spans="1:80">
      <c r="A285" s="252">
        <v>60</v>
      </c>
      <c r="B285" s="253" t="s">
        <v>393</v>
      </c>
      <c r="C285" s="254" t="s">
        <v>394</v>
      </c>
      <c r="D285" s="255" t="s">
        <v>312</v>
      </c>
      <c r="E285" s="256">
        <v>20.100000000000001</v>
      </c>
      <c r="F285" s="256"/>
      <c r="G285" s="257">
        <f>E285*F285</f>
        <v>0</v>
      </c>
      <c r="H285" s="258">
        <v>4.0000000000000002E-4</v>
      </c>
      <c r="I285" s="259">
        <f>E285*H285</f>
        <v>8.0400000000000003E-3</v>
      </c>
      <c r="J285" s="258">
        <v>0</v>
      </c>
      <c r="K285" s="259">
        <f>E285*J285</f>
        <v>0</v>
      </c>
      <c r="O285" s="251">
        <v>2</v>
      </c>
      <c r="AA285" s="226">
        <v>1</v>
      </c>
      <c r="AB285" s="226">
        <v>1</v>
      </c>
      <c r="AC285" s="226">
        <v>1</v>
      </c>
      <c r="AZ285" s="226">
        <v>1</v>
      </c>
      <c r="BA285" s="226">
        <f>IF(AZ285=1,G285,0)</f>
        <v>0</v>
      </c>
      <c r="BB285" s="226">
        <f>IF(AZ285=2,G285,0)</f>
        <v>0</v>
      </c>
      <c r="BC285" s="226">
        <f>IF(AZ285=3,G285,0)</f>
        <v>0</v>
      </c>
      <c r="BD285" s="226">
        <f>IF(AZ285=4,G285,0)</f>
        <v>0</v>
      </c>
      <c r="BE285" s="226">
        <f>IF(AZ285=5,G285,0)</f>
        <v>0</v>
      </c>
      <c r="CA285" s="251">
        <v>1</v>
      </c>
      <c r="CB285" s="251">
        <v>1</v>
      </c>
    </row>
    <row r="286" spans="1:80">
      <c r="A286" s="260"/>
      <c r="B286" s="261"/>
      <c r="C286" s="319" t="s">
        <v>336</v>
      </c>
      <c r="D286" s="320"/>
      <c r="E286" s="320"/>
      <c r="F286" s="320"/>
      <c r="G286" s="321"/>
      <c r="I286" s="262"/>
      <c r="K286" s="262"/>
      <c r="L286" s="263" t="s">
        <v>336</v>
      </c>
      <c r="O286" s="251">
        <v>3</v>
      </c>
    </row>
    <row r="287" spans="1:80">
      <c r="A287" s="260"/>
      <c r="B287" s="264"/>
      <c r="C287" s="322" t="s">
        <v>395</v>
      </c>
      <c r="D287" s="323"/>
      <c r="E287" s="265">
        <v>20.100000000000001</v>
      </c>
      <c r="F287" s="266"/>
      <c r="G287" s="267"/>
      <c r="H287" s="268"/>
      <c r="I287" s="262"/>
      <c r="J287" s="269"/>
      <c r="K287" s="262"/>
      <c r="M287" s="263" t="s">
        <v>395</v>
      </c>
      <c r="O287" s="251"/>
    </row>
    <row r="288" spans="1:80" ht="22.5">
      <c r="A288" s="252">
        <v>61</v>
      </c>
      <c r="B288" s="253" t="s">
        <v>396</v>
      </c>
      <c r="C288" s="254" t="s">
        <v>397</v>
      </c>
      <c r="D288" s="255" t="s">
        <v>312</v>
      </c>
      <c r="E288" s="256">
        <v>33.6</v>
      </c>
      <c r="F288" s="256"/>
      <c r="G288" s="257">
        <f>E288*F288</f>
        <v>0</v>
      </c>
      <c r="H288" s="258">
        <v>5.1000000000000004E-4</v>
      </c>
      <c r="I288" s="259">
        <f>E288*H288</f>
        <v>1.7136000000000002E-2</v>
      </c>
      <c r="J288" s="258">
        <v>0</v>
      </c>
      <c r="K288" s="259">
        <f>E288*J288</f>
        <v>0</v>
      </c>
      <c r="O288" s="251">
        <v>2</v>
      </c>
      <c r="AA288" s="226">
        <v>1</v>
      </c>
      <c r="AB288" s="226">
        <v>1</v>
      </c>
      <c r="AC288" s="226">
        <v>1</v>
      </c>
      <c r="AZ288" s="226">
        <v>1</v>
      </c>
      <c r="BA288" s="226">
        <f>IF(AZ288=1,G288,0)</f>
        <v>0</v>
      </c>
      <c r="BB288" s="226">
        <f>IF(AZ288=2,G288,0)</f>
        <v>0</v>
      </c>
      <c r="BC288" s="226">
        <f>IF(AZ288=3,G288,0)</f>
        <v>0</v>
      </c>
      <c r="BD288" s="226">
        <f>IF(AZ288=4,G288,0)</f>
        <v>0</v>
      </c>
      <c r="BE288" s="226">
        <f>IF(AZ288=5,G288,0)</f>
        <v>0</v>
      </c>
      <c r="CA288" s="251">
        <v>1</v>
      </c>
      <c r="CB288" s="251">
        <v>1</v>
      </c>
    </row>
    <row r="289" spans="1:80">
      <c r="A289" s="260"/>
      <c r="B289" s="261"/>
      <c r="C289" s="319" t="s">
        <v>336</v>
      </c>
      <c r="D289" s="320"/>
      <c r="E289" s="320"/>
      <c r="F289" s="320"/>
      <c r="G289" s="321"/>
      <c r="I289" s="262"/>
      <c r="K289" s="262"/>
      <c r="L289" s="263" t="s">
        <v>336</v>
      </c>
      <c r="O289" s="251">
        <v>3</v>
      </c>
    </row>
    <row r="290" spans="1:80">
      <c r="A290" s="260"/>
      <c r="B290" s="264"/>
      <c r="C290" s="322" t="s">
        <v>398</v>
      </c>
      <c r="D290" s="323"/>
      <c r="E290" s="265">
        <v>29.6</v>
      </c>
      <c r="F290" s="266"/>
      <c r="G290" s="267"/>
      <c r="H290" s="268"/>
      <c r="I290" s="262"/>
      <c r="J290" s="269"/>
      <c r="K290" s="262"/>
      <c r="M290" s="263" t="s">
        <v>398</v>
      </c>
      <c r="O290" s="251"/>
    </row>
    <row r="291" spans="1:80" ht="22.5">
      <c r="A291" s="260"/>
      <c r="B291" s="264"/>
      <c r="C291" s="322" t="s">
        <v>399</v>
      </c>
      <c r="D291" s="323"/>
      <c r="E291" s="265">
        <v>2</v>
      </c>
      <c r="F291" s="266"/>
      <c r="G291" s="267"/>
      <c r="H291" s="268"/>
      <c r="I291" s="262"/>
      <c r="J291" s="269"/>
      <c r="K291" s="262"/>
      <c r="M291" s="263" t="s">
        <v>399</v>
      </c>
      <c r="O291" s="251"/>
    </row>
    <row r="292" spans="1:80">
      <c r="A292" s="260"/>
      <c r="B292" s="264"/>
      <c r="C292" s="322" t="s">
        <v>400</v>
      </c>
      <c r="D292" s="323"/>
      <c r="E292" s="265">
        <v>2</v>
      </c>
      <c r="F292" s="266"/>
      <c r="G292" s="267"/>
      <c r="H292" s="268"/>
      <c r="I292" s="262"/>
      <c r="J292" s="269"/>
      <c r="K292" s="262"/>
      <c r="M292" s="263" t="s">
        <v>400</v>
      </c>
      <c r="O292" s="251"/>
    </row>
    <row r="293" spans="1:80">
      <c r="A293" s="252">
        <v>62</v>
      </c>
      <c r="B293" s="253" t="s">
        <v>401</v>
      </c>
      <c r="C293" s="254" t="s">
        <v>402</v>
      </c>
      <c r="D293" s="255" t="s">
        <v>191</v>
      </c>
      <c r="E293" s="256">
        <v>1</v>
      </c>
      <c r="F293" s="256"/>
      <c r="G293" s="257">
        <f>E293*F293</f>
        <v>0</v>
      </c>
      <c r="H293" s="258">
        <v>0</v>
      </c>
      <c r="I293" s="259">
        <f>E293*H293</f>
        <v>0</v>
      </c>
      <c r="J293" s="258">
        <v>0</v>
      </c>
      <c r="K293" s="259">
        <f>E293*J293</f>
        <v>0</v>
      </c>
      <c r="O293" s="251">
        <v>2</v>
      </c>
      <c r="AA293" s="226">
        <v>1</v>
      </c>
      <c r="AB293" s="226">
        <v>1</v>
      </c>
      <c r="AC293" s="226">
        <v>1</v>
      </c>
      <c r="AZ293" s="226">
        <v>1</v>
      </c>
      <c r="BA293" s="226">
        <f>IF(AZ293=1,G293,0)</f>
        <v>0</v>
      </c>
      <c r="BB293" s="226">
        <f>IF(AZ293=2,G293,0)</f>
        <v>0</v>
      </c>
      <c r="BC293" s="226">
        <f>IF(AZ293=3,G293,0)</f>
        <v>0</v>
      </c>
      <c r="BD293" s="226">
        <f>IF(AZ293=4,G293,0)</f>
        <v>0</v>
      </c>
      <c r="BE293" s="226">
        <f>IF(AZ293=5,G293,0)</f>
        <v>0</v>
      </c>
      <c r="CA293" s="251">
        <v>1</v>
      </c>
      <c r="CB293" s="251">
        <v>1</v>
      </c>
    </row>
    <row r="294" spans="1:80" ht="22.5">
      <c r="A294" s="252">
        <v>63</v>
      </c>
      <c r="B294" s="253" t="s">
        <v>403</v>
      </c>
      <c r="C294" s="254" t="s">
        <v>404</v>
      </c>
      <c r="D294" s="255" t="s">
        <v>191</v>
      </c>
      <c r="E294" s="256">
        <v>1</v>
      </c>
      <c r="F294" s="256"/>
      <c r="G294" s="257">
        <f>E294*F294</f>
        <v>0</v>
      </c>
      <c r="H294" s="258">
        <v>0</v>
      </c>
      <c r="I294" s="259">
        <f>E294*H294</f>
        <v>0</v>
      </c>
      <c r="J294" s="258"/>
      <c r="K294" s="259">
        <f>E294*J294</f>
        <v>0</v>
      </c>
      <c r="O294" s="251">
        <v>2</v>
      </c>
      <c r="AA294" s="226">
        <v>3</v>
      </c>
      <c r="AB294" s="226">
        <v>1</v>
      </c>
      <c r="AC294" s="226">
        <v>28651077</v>
      </c>
      <c r="AZ294" s="226">
        <v>1</v>
      </c>
      <c r="BA294" s="226">
        <f>IF(AZ294=1,G294,0)</f>
        <v>0</v>
      </c>
      <c r="BB294" s="226">
        <f>IF(AZ294=2,G294,0)</f>
        <v>0</v>
      </c>
      <c r="BC294" s="226">
        <f>IF(AZ294=3,G294,0)</f>
        <v>0</v>
      </c>
      <c r="BD294" s="226">
        <f>IF(AZ294=4,G294,0)</f>
        <v>0</v>
      </c>
      <c r="BE294" s="226">
        <f>IF(AZ294=5,G294,0)</f>
        <v>0</v>
      </c>
      <c r="CA294" s="251">
        <v>3</v>
      </c>
      <c r="CB294" s="251">
        <v>1</v>
      </c>
    </row>
    <row r="295" spans="1:80">
      <c r="A295" s="252">
        <v>64</v>
      </c>
      <c r="B295" s="253" t="s">
        <v>405</v>
      </c>
      <c r="C295" s="254" t="s">
        <v>406</v>
      </c>
      <c r="D295" s="255" t="s">
        <v>191</v>
      </c>
      <c r="E295" s="256">
        <v>1</v>
      </c>
      <c r="F295" s="256"/>
      <c r="G295" s="257">
        <f>E295*F295</f>
        <v>0</v>
      </c>
      <c r="H295" s="258">
        <v>0</v>
      </c>
      <c r="I295" s="259">
        <f>E295*H295</f>
        <v>0</v>
      </c>
      <c r="J295" s="258">
        <v>0</v>
      </c>
      <c r="K295" s="259">
        <f>E295*J295</f>
        <v>0</v>
      </c>
      <c r="O295" s="251">
        <v>2</v>
      </c>
      <c r="AA295" s="226">
        <v>1</v>
      </c>
      <c r="AB295" s="226">
        <v>1</v>
      </c>
      <c r="AC295" s="226">
        <v>1</v>
      </c>
      <c r="AZ295" s="226">
        <v>1</v>
      </c>
      <c r="BA295" s="226">
        <f>IF(AZ295=1,G295,0)</f>
        <v>0</v>
      </c>
      <c r="BB295" s="226">
        <f>IF(AZ295=2,G295,0)</f>
        <v>0</v>
      </c>
      <c r="BC295" s="226">
        <f>IF(AZ295=3,G295,0)</f>
        <v>0</v>
      </c>
      <c r="BD295" s="226">
        <f>IF(AZ295=4,G295,0)</f>
        <v>0</v>
      </c>
      <c r="BE295" s="226">
        <f>IF(AZ295=5,G295,0)</f>
        <v>0</v>
      </c>
      <c r="CA295" s="251">
        <v>1</v>
      </c>
      <c r="CB295" s="251">
        <v>1</v>
      </c>
    </row>
    <row r="296" spans="1:80">
      <c r="A296" s="252">
        <v>65</v>
      </c>
      <c r="B296" s="253" t="s">
        <v>407</v>
      </c>
      <c r="C296" s="254" t="s">
        <v>408</v>
      </c>
      <c r="D296" s="255" t="s">
        <v>191</v>
      </c>
      <c r="E296" s="256">
        <v>1</v>
      </c>
      <c r="F296" s="256"/>
      <c r="G296" s="257">
        <f>E296*F296</f>
        <v>0</v>
      </c>
      <c r="H296" s="258">
        <v>3.8010000000000002E-2</v>
      </c>
      <c r="I296" s="259">
        <f>E296*H296</f>
        <v>3.8010000000000002E-2</v>
      </c>
      <c r="J296" s="258"/>
      <c r="K296" s="259">
        <f>E296*J296</f>
        <v>0</v>
      </c>
      <c r="O296" s="251">
        <v>2</v>
      </c>
      <c r="AA296" s="226">
        <v>3</v>
      </c>
      <c r="AB296" s="226">
        <v>1</v>
      </c>
      <c r="AC296" s="226">
        <v>286111221</v>
      </c>
      <c r="AZ296" s="226">
        <v>1</v>
      </c>
      <c r="BA296" s="226">
        <f>IF(AZ296=1,G296,0)</f>
        <v>0</v>
      </c>
      <c r="BB296" s="226">
        <f>IF(AZ296=2,G296,0)</f>
        <v>0</v>
      </c>
      <c r="BC296" s="226">
        <f>IF(AZ296=3,G296,0)</f>
        <v>0</v>
      </c>
      <c r="BD296" s="226">
        <f>IF(AZ296=4,G296,0)</f>
        <v>0</v>
      </c>
      <c r="BE296" s="226">
        <f>IF(AZ296=5,G296,0)</f>
        <v>0</v>
      </c>
      <c r="CA296" s="251">
        <v>3</v>
      </c>
      <c r="CB296" s="251">
        <v>1</v>
      </c>
    </row>
    <row r="297" spans="1:80">
      <c r="A297" s="252">
        <v>66</v>
      </c>
      <c r="B297" s="253" t="s">
        <v>409</v>
      </c>
      <c r="C297" s="254" t="s">
        <v>410</v>
      </c>
      <c r="D297" s="255" t="s">
        <v>411</v>
      </c>
      <c r="E297" s="256">
        <v>1</v>
      </c>
      <c r="F297" s="256"/>
      <c r="G297" s="257">
        <f>E297*F297</f>
        <v>0</v>
      </c>
      <c r="H297" s="258">
        <v>0</v>
      </c>
      <c r="I297" s="259">
        <f>E297*H297</f>
        <v>0</v>
      </c>
      <c r="J297" s="258">
        <v>0</v>
      </c>
      <c r="K297" s="259">
        <f>E297*J297</f>
        <v>0</v>
      </c>
      <c r="O297" s="251">
        <v>2</v>
      </c>
      <c r="AA297" s="226">
        <v>1</v>
      </c>
      <c r="AB297" s="226">
        <v>0</v>
      </c>
      <c r="AC297" s="226">
        <v>0</v>
      </c>
      <c r="AZ297" s="226">
        <v>1</v>
      </c>
      <c r="BA297" s="226">
        <f>IF(AZ297=1,G297,0)</f>
        <v>0</v>
      </c>
      <c r="BB297" s="226">
        <f>IF(AZ297=2,G297,0)</f>
        <v>0</v>
      </c>
      <c r="BC297" s="226">
        <f>IF(AZ297=3,G297,0)</f>
        <v>0</v>
      </c>
      <c r="BD297" s="226">
        <f>IF(AZ297=4,G297,0)</f>
        <v>0</v>
      </c>
      <c r="BE297" s="226">
        <f>IF(AZ297=5,G297,0)</f>
        <v>0</v>
      </c>
      <c r="CA297" s="251">
        <v>1</v>
      </c>
      <c r="CB297" s="251">
        <v>0</v>
      </c>
    </row>
    <row r="298" spans="1:80">
      <c r="A298" s="270"/>
      <c r="B298" s="271" t="s">
        <v>100</v>
      </c>
      <c r="C298" s="272" t="s">
        <v>319</v>
      </c>
      <c r="D298" s="273"/>
      <c r="E298" s="274"/>
      <c r="F298" s="275"/>
      <c r="G298" s="276">
        <f>SUM(G197:G297)</f>
        <v>0</v>
      </c>
      <c r="H298" s="277"/>
      <c r="I298" s="278">
        <f>SUM(I197:I297)</f>
        <v>6.2335994400000008</v>
      </c>
      <c r="J298" s="277"/>
      <c r="K298" s="278">
        <f>SUM(K197:K297)</f>
        <v>0</v>
      </c>
      <c r="O298" s="251">
        <v>4</v>
      </c>
      <c r="BA298" s="279">
        <f>SUM(BA197:BA297)</f>
        <v>0</v>
      </c>
      <c r="BB298" s="279">
        <f>SUM(BB197:BB297)</f>
        <v>0</v>
      </c>
      <c r="BC298" s="279">
        <f>SUM(BC197:BC297)</f>
        <v>0</v>
      </c>
      <c r="BD298" s="279">
        <f>SUM(BD197:BD297)</f>
        <v>0</v>
      </c>
      <c r="BE298" s="279">
        <f>SUM(BE197:BE297)</f>
        <v>0</v>
      </c>
    </row>
    <row r="299" spans="1:80">
      <c r="A299" s="241" t="s">
        <v>96</v>
      </c>
      <c r="B299" s="242" t="s">
        <v>412</v>
      </c>
      <c r="C299" s="243" t="s">
        <v>413</v>
      </c>
      <c r="D299" s="244"/>
      <c r="E299" s="245"/>
      <c r="F299" s="245"/>
      <c r="G299" s="246"/>
      <c r="H299" s="247"/>
      <c r="I299" s="248"/>
      <c r="J299" s="249"/>
      <c r="K299" s="250"/>
      <c r="O299" s="251">
        <v>1</v>
      </c>
    </row>
    <row r="300" spans="1:80">
      <c r="A300" s="252">
        <v>67</v>
      </c>
      <c r="B300" s="253" t="s">
        <v>415</v>
      </c>
      <c r="C300" s="254" t="s">
        <v>416</v>
      </c>
      <c r="D300" s="255" t="s">
        <v>110</v>
      </c>
      <c r="E300" s="256">
        <v>22.75</v>
      </c>
      <c r="F300" s="256"/>
      <c r="G300" s="257">
        <f>E300*F300</f>
        <v>0</v>
      </c>
      <c r="H300" s="258">
        <v>2.0000000000000001E-4</v>
      </c>
      <c r="I300" s="259">
        <f>E300*H300</f>
        <v>4.5500000000000002E-3</v>
      </c>
      <c r="J300" s="258">
        <v>0</v>
      </c>
      <c r="K300" s="259">
        <f>E300*J300</f>
        <v>0</v>
      </c>
      <c r="O300" s="251">
        <v>2</v>
      </c>
      <c r="AA300" s="226">
        <v>1</v>
      </c>
      <c r="AB300" s="226">
        <v>0</v>
      </c>
      <c r="AC300" s="226">
        <v>0</v>
      </c>
      <c r="AZ300" s="226">
        <v>1</v>
      </c>
      <c r="BA300" s="226">
        <f>IF(AZ300=1,G300,0)</f>
        <v>0</v>
      </c>
      <c r="BB300" s="226">
        <f>IF(AZ300=2,G300,0)</f>
        <v>0</v>
      </c>
      <c r="BC300" s="226">
        <f>IF(AZ300=3,G300,0)</f>
        <v>0</v>
      </c>
      <c r="BD300" s="226">
        <f>IF(AZ300=4,G300,0)</f>
        <v>0</v>
      </c>
      <c r="BE300" s="226">
        <f>IF(AZ300=5,G300,0)</f>
        <v>0</v>
      </c>
      <c r="CA300" s="251">
        <v>1</v>
      </c>
      <c r="CB300" s="251">
        <v>0</v>
      </c>
    </row>
    <row r="301" spans="1:80">
      <c r="A301" s="260"/>
      <c r="B301" s="261"/>
      <c r="C301" s="319" t="s">
        <v>336</v>
      </c>
      <c r="D301" s="320"/>
      <c r="E301" s="320"/>
      <c r="F301" s="320"/>
      <c r="G301" s="321"/>
      <c r="I301" s="262"/>
      <c r="K301" s="262"/>
      <c r="L301" s="263" t="s">
        <v>336</v>
      </c>
      <c r="O301" s="251">
        <v>3</v>
      </c>
    </row>
    <row r="302" spans="1:80">
      <c r="A302" s="260"/>
      <c r="B302" s="264"/>
      <c r="C302" s="322" t="s">
        <v>111</v>
      </c>
      <c r="D302" s="323"/>
      <c r="E302" s="265">
        <v>7</v>
      </c>
      <c r="F302" s="266"/>
      <c r="G302" s="267"/>
      <c r="H302" s="268"/>
      <c r="I302" s="262"/>
      <c r="J302" s="269"/>
      <c r="K302" s="262"/>
      <c r="M302" s="263" t="s">
        <v>111</v>
      </c>
      <c r="O302" s="251"/>
    </row>
    <row r="303" spans="1:80">
      <c r="A303" s="260"/>
      <c r="B303" s="264"/>
      <c r="C303" s="322" t="s">
        <v>112</v>
      </c>
      <c r="D303" s="323"/>
      <c r="E303" s="265">
        <v>15.75</v>
      </c>
      <c r="F303" s="266"/>
      <c r="G303" s="267"/>
      <c r="H303" s="268"/>
      <c r="I303" s="262"/>
      <c r="J303" s="269"/>
      <c r="K303" s="262"/>
      <c r="M303" s="263" t="s">
        <v>112</v>
      </c>
      <c r="O303" s="251"/>
    </row>
    <row r="304" spans="1:80">
      <c r="A304" s="252">
        <v>68</v>
      </c>
      <c r="B304" s="253" t="s">
        <v>417</v>
      </c>
      <c r="C304" s="254" t="s">
        <v>418</v>
      </c>
      <c r="D304" s="255" t="s">
        <v>191</v>
      </c>
      <c r="E304" s="256">
        <v>204.75</v>
      </c>
      <c r="F304" s="256"/>
      <c r="G304" s="257">
        <f>E304*F304</f>
        <v>0</v>
      </c>
      <c r="H304" s="258">
        <v>5.0000000000000002E-5</v>
      </c>
      <c r="I304" s="259">
        <f>E304*H304</f>
        <v>1.02375E-2</v>
      </c>
      <c r="J304" s="258"/>
      <c r="K304" s="259">
        <f>E304*J304</f>
        <v>0</v>
      </c>
      <c r="O304" s="251">
        <v>2</v>
      </c>
      <c r="AA304" s="226">
        <v>3</v>
      </c>
      <c r="AB304" s="226">
        <v>0</v>
      </c>
      <c r="AC304" s="226">
        <v>28328143</v>
      </c>
      <c r="AZ304" s="226">
        <v>1</v>
      </c>
      <c r="BA304" s="226">
        <f>IF(AZ304=1,G304,0)</f>
        <v>0</v>
      </c>
      <c r="BB304" s="226">
        <f>IF(AZ304=2,G304,0)</f>
        <v>0</v>
      </c>
      <c r="BC304" s="226">
        <f>IF(AZ304=3,G304,0)</f>
        <v>0</v>
      </c>
      <c r="BD304" s="226">
        <f>IF(AZ304=4,G304,0)</f>
        <v>0</v>
      </c>
      <c r="BE304" s="226">
        <f>IF(AZ304=5,G304,0)</f>
        <v>0</v>
      </c>
      <c r="CA304" s="251">
        <v>3</v>
      </c>
      <c r="CB304" s="251">
        <v>0</v>
      </c>
    </row>
    <row r="305" spans="1:80" ht="22.5">
      <c r="A305" s="260"/>
      <c r="B305" s="261"/>
      <c r="C305" s="319" t="s">
        <v>419</v>
      </c>
      <c r="D305" s="320"/>
      <c r="E305" s="320"/>
      <c r="F305" s="320"/>
      <c r="G305" s="321"/>
      <c r="I305" s="262"/>
      <c r="K305" s="262"/>
      <c r="L305" s="263" t="s">
        <v>419</v>
      </c>
      <c r="O305" s="251">
        <v>3</v>
      </c>
    </row>
    <row r="306" spans="1:80">
      <c r="A306" s="260"/>
      <c r="B306" s="264"/>
      <c r="C306" s="322" t="s">
        <v>420</v>
      </c>
      <c r="D306" s="323"/>
      <c r="E306" s="265">
        <v>63</v>
      </c>
      <c r="F306" s="266"/>
      <c r="G306" s="267"/>
      <c r="H306" s="268"/>
      <c r="I306" s="262"/>
      <c r="J306" s="269"/>
      <c r="K306" s="262"/>
      <c r="M306" s="263" t="s">
        <v>420</v>
      </c>
      <c r="O306" s="251"/>
    </row>
    <row r="307" spans="1:80">
      <c r="A307" s="260"/>
      <c r="B307" s="264"/>
      <c r="C307" s="322" t="s">
        <v>421</v>
      </c>
      <c r="D307" s="323"/>
      <c r="E307" s="265">
        <v>141.75</v>
      </c>
      <c r="F307" s="266"/>
      <c r="G307" s="267"/>
      <c r="H307" s="268"/>
      <c r="I307" s="262"/>
      <c r="J307" s="269"/>
      <c r="K307" s="262"/>
      <c r="M307" s="263" t="s">
        <v>421</v>
      </c>
      <c r="O307" s="251"/>
    </row>
    <row r="308" spans="1:80">
      <c r="A308" s="252">
        <v>69</v>
      </c>
      <c r="B308" s="253" t="s">
        <v>422</v>
      </c>
      <c r="C308" s="254" t="s">
        <v>423</v>
      </c>
      <c r="D308" s="255" t="s">
        <v>191</v>
      </c>
      <c r="E308" s="256">
        <v>204.75</v>
      </c>
      <c r="F308" s="256"/>
      <c r="G308" s="257">
        <f>E308*F308</f>
        <v>0</v>
      </c>
      <c r="H308" s="258">
        <v>1E-4</v>
      </c>
      <c r="I308" s="259">
        <f>E308*H308</f>
        <v>2.0475E-2</v>
      </c>
      <c r="J308" s="258"/>
      <c r="K308" s="259">
        <f>E308*J308</f>
        <v>0</v>
      </c>
      <c r="O308" s="251">
        <v>2</v>
      </c>
      <c r="AA308" s="226">
        <v>3</v>
      </c>
      <c r="AB308" s="226">
        <v>0</v>
      </c>
      <c r="AC308" s="226">
        <v>28355300</v>
      </c>
      <c r="AZ308" s="226">
        <v>1</v>
      </c>
      <c r="BA308" s="226">
        <f>IF(AZ308=1,G308,0)</f>
        <v>0</v>
      </c>
      <c r="BB308" s="226">
        <f>IF(AZ308=2,G308,0)</f>
        <v>0</v>
      </c>
      <c r="BC308" s="226">
        <f>IF(AZ308=3,G308,0)</f>
        <v>0</v>
      </c>
      <c r="BD308" s="226">
        <f>IF(AZ308=4,G308,0)</f>
        <v>0</v>
      </c>
      <c r="BE308" s="226">
        <f>IF(AZ308=5,G308,0)</f>
        <v>0</v>
      </c>
      <c r="CA308" s="251">
        <v>3</v>
      </c>
      <c r="CB308" s="251">
        <v>0</v>
      </c>
    </row>
    <row r="309" spans="1:80" ht="22.5">
      <c r="A309" s="260"/>
      <c r="B309" s="261"/>
      <c r="C309" s="319" t="s">
        <v>419</v>
      </c>
      <c r="D309" s="320"/>
      <c r="E309" s="320"/>
      <c r="F309" s="320"/>
      <c r="G309" s="321"/>
      <c r="I309" s="262"/>
      <c r="K309" s="262"/>
      <c r="L309" s="263" t="s">
        <v>419</v>
      </c>
      <c r="O309" s="251">
        <v>3</v>
      </c>
    </row>
    <row r="310" spans="1:80">
      <c r="A310" s="260"/>
      <c r="B310" s="264"/>
      <c r="C310" s="322" t="s">
        <v>420</v>
      </c>
      <c r="D310" s="323"/>
      <c r="E310" s="265">
        <v>63</v>
      </c>
      <c r="F310" s="266"/>
      <c r="G310" s="267"/>
      <c r="H310" s="268"/>
      <c r="I310" s="262"/>
      <c r="J310" s="269"/>
      <c r="K310" s="262"/>
      <c r="M310" s="263" t="s">
        <v>420</v>
      </c>
      <c r="O310" s="251"/>
    </row>
    <row r="311" spans="1:80">
      <c r="A311" s="260"/>
      <c r="B311" s="264"/>
      <c r="C311" s="322" t="s">
        <v>421</v>
      </c>
      <c r="D311" s="323"/>
      <c r="E311" s="265">
        <v>141.75</v>
      </c>
      <c r="F311" s="266"/>
      <c r="G311" s="267"/>
      <c r="H311" s="268"/>
      <c r="I311" s="262"/>
      <c r="J311" s="269"/>
      <c r="K311" s="262"/>
      <c r="M311" s="263" t="s">
        <v>421</v>
      </c>
      <c r="O311" s="251"/>
    </row>
    <row r="312" spans="1:80">
      <c r="A312" s="252">
        <v>70</v>
      </c>
      <c r="B312" s="253" t="s">
        <v>424</v>
      </c>
      <c r="C312" s="254" t="s">
        <v>425</v>
      </c>
      <c r="D312" s="255" t="s">
        <v>115</v>
      </c>
      <c r="E312" s="256">
        <v>0.189</v>
      </c>
      <c r="F312" s="256"/>
      <c r="G312" s="257">
        <f>E312*F312</f>
        <v>0</v>
      </c>
      <c r="H312" s="258">
        <v>2.42198</v>
      </c>
      <c r="I312" s="259">
        <f>E312*H312</f>
        <v>0.45775421999999999</v>
      </c>
      <c r="J312" s="258">
        <v>0</v>
      </c>
      <c r="K312" s="259">
        <f>E312*J312</f>
        <v>0</v>
      </c>
      <c r="O312" s="251">
        <v>2</v>
      </c>
      <c r="AA312" s="226">
        <v>1</v>
      </c>
      <c r="AB312" s="226">
        <v>1</v>
      </c>
      <c r="AC312" s="226">
        <v>1</v>
      </c>
      <c r="AZ312" s="226">
        <v>1</v>
      </c>
      <c r="BA312" s="226">
        <f>IF(AZ312=1,G312,0)</f>
        <v>0</v>
      </c>
      <c r="BB312" s="226">
        <f>IF(AZ312=2,G312,0)</f>
        <v>0</v>
      </c>
      <c r="BC312" s="226">
        <f>IF(AZ312=3,G312,0)</f>
        <v>0</v>
      </c>
      <c r="BD312" s="226">
        <f>IF(AZ312=4,G312,0)</f>
        <v>0</v>
      </c>
      <c r="BE312" s="226">
        <f>IF(AZ312=5,G312,0)</f>
        <v>0</v>
      </c>
      <c r="CA312" s="251">
        <v>1</v>
      </c>
      <c r="CB312" s="251">
        <v>1</v>
      </c>
    </row>
    <row r="313" spans="1:80">
      <c r="A313" s="260"/>
      <c r="B313" s="264"/>
      <c r="C313" s="322" t="s">
        <v>426</v>
      </c>
      <c r="D313" s="323"/>
      <c r="E313" s="265">
        <v>0.189</v>
      </c>
      <c r="F313" s="266"/>
      <c r="G313" s="267"/>
      <c r="H313" s="268"/>
      <c r="I313" s="262"/>
      <c r="J313" s="269"/>
      <c r="K313" s="262"/>
      <c r="M313" s="263" t="s">
        <v>426</v>
      </c>
      <c r="O313" s="251"/>
    </row>
    <row r="314" spans="1:80">
      <c r="A314" s="252">
        <v>71</v>
      </c>
      <c r="B314" s="253" t="s">
        <v>427</v>
      </c>
      <c r="C314" s="254" t="s">
        <v>428</v>
      </c>
      <c r="D314" s="255" t="s">
        <v>115</v>
      </c>
      <c r="E314" s="256">
        <v>0.69230000000000003</v>
      </c>
      <c r="F314" s="256"/>
      <c r="G314" s="257">
        <f>E314*F314</f>
        <v>0</v>
      </c>
      <c r="H314" s="258">
        <v>2.2610000000000001</v>
      </c>
      <c r="I314" s="259">
        <f>E314*H314</f>
        <v>1.5652903000000002</v>
      </c>
      <c r="J314" s="258">
        <v>0</v>
      </c>
      <c r="K314" s="259">
        <f>E314*J314</f>
        <v>0</v>
      </c>
      <c r="O314" s="251">
        <v>2</v>
      </c>
      <c r="AA314" s="226">
        <v>1</v>
      </c>
      <c r="AB314" s="226">
        <v>0</v>
      </c>
      <c r="AC314" s="226">
        <v>0</v>
      </c>
      <c r="AZ314" s="226">
        <v>1</v>
      </c>
      <c r="BA314" s="226">
        <f>IF(AZ314=1,G314,0)</f>
        <v>0</v>
      </c>
      <c r="BB314" s="226">
        <f>IF(AZ314=2,G314,0)</f>
        <v>0</v>
      </c>
      <c r="BC314" s="226">
        <f>IF(AZ314=3,G314,0)</f>
        <v>0</v>
      </c>
      <c r="BD314" s="226">
        <f>IF(AZ314=4,G314,0)</f>
        <v>0</v>
      </c>
      <c r="BE314" s="226">
        <f>IF(AZ314=5,G314,0)</f>
        <v>0</v>
      </c>
      <c r="CA314" s="251">
        <v>1</v>
      </c>
      <c r="CB314" s="251">
        <v>0</v>
      </c>
    </row>
    <row r="315" spans="1:80">
      <c r="A315" s="260"/>
      <c r="B315" s="264"/>
      <c r="C315" s="322" t="s">
        <v>429</v>
      </c>
      <c r="D315" s="323"/>
      <c r="E315" s="265">
        <v>0.21060000000000001</v>
      </c>
      <c r="F315" s="266"/>
      <c r="G315" s="267"/>
      <c r="H315" s="268"/>
      <c r="I315" s="262"/>
      <c r="J315" s="269"/>
      <c r="K315" s="262"/>
      <c r="M315" s="263" t="s">
        <v>429</v>
      </c>
      <c r="O315" s="251"/>
    </row>
    <row r="316" spans="1:80">
      <c r="A316" s="260"/>
      <c r="B316" s="264"/>
      <c r="C316" s="322" t="s">
        <v>430</v>
      </c>
      <c r="D316" s="323"/>
      <c r="E316" s="265">
        <v>0.18140000000000001</v>
      </c>
      <c r="F316" s="266"/>
      <c r="G316" s="267"/>
      <c r="H316" s="268"/>
      <c r="I316" s="262"/>
      <c r="J316" s="269"/>
      <c r="K316" s="262"/>
      <c r="M316" s="263" t="s">
        <v>430</v>
      </c>
      <c r="O316" s="251"/>
    </row>
    <row r="317" spans="1:80">
      <c r="A317" s="260"/>
      <c r="B317" s="264"/>
      <c r="C317" s="322" t="s">
        <v>431</v>
      </c>
      <c r="D317" s="323"/>
      <c r="E317" s="265">
        <v>0.1502</v>
      </c>
      <c r="F317" s="266"/>
      <c r="G317" s="267"/>
      <c r="H317" s="268"/>
      <c r="I317" s="262"/>
      <c r="J317" s="269"/>
      <c r="K317" s="262"/>
      <c r="M317" s="263" t="s">
        <v>431</v>
      </c>
      <c r="O317" s="251"/>
    </row>
    <row r="318" spans="1:80">
      <c r="A318" s="260"/>
      <c r="B318" s="264"/>
      <c r="C318" s="322" t="s">
        <v>432</v>
      </c>
      <c r="D318" s="323"/>
      <c r="E318" s="265">
        <v>0.1502</v>
      </c>
      <c r="F318" s="266"/>
      <c r="G318" s="267"/>
      <c r="H318" s="268"/>
      <c r="I318" s="262"/>
      <c r="J318" s="269"/>
      <c r="K318" s="262"/>
      <c r="M318" s="263" t="s">
        <v>432</v>
      </c>
      <c r="O318" s="251"/>
    </row>
    <row r="319" spans="1:80">
      <c r="A319" s="252">
        <v>72</v>
      </c>
      <c r="B319" s="253" t="s">
        <v>433</v>
      </c>
      <c r="C319" s="254" t="s">
        <v>434</v>
      </c>
      <c r="D319" s="255" t="s">
        <v>110</v>
      </c>
      <c r="E319" s="256">
        <v>0.78</v>
      </c>
      <c r="F319" s="256"/>
      <c r="G319" s="257">
        <f>E319*F319</f>
        <v>0</v>
      </c>
      <c r="H319" s="258">
        <v>1.4109999999999999E-2</v>
      </c>
      <c r="I319" s="259">
        <f>E319*H319</f>
        <v>1.10058E-2</v>
      </c>
      <c r="J319" s="258">
        <v>0</v>
      </c>
      <c r="K319" s="259">
        <f>E319*J319</f>
        <v>0</v>
      </c>
      <c r="O319" s="251">
        <v>2</v>
      </c>
      <c r="AA319" s="226">
        <v>1</v>
      </c>
      <c r="AB319" s="226">
        <v>1</v>
      </c>
      <c r="AC319" s="226">
        <v>1</v>
      </c>
      <c r="AZ319" s="226">
        <v>1</v>
      </c>
      <c r="BA319" s="226">
        <f>IF(AZ319=1,G319,0)</f>
        <v>0</v>
      </c>
      <c r="BB319" s="226">
        <f>IF(AZ319=2,G319,0)</f>
        <v>0</v>
      </c>
      <c r="BC319" s="226">
        <f>IF(AZ319=3,G319,0)</f>
        <v>0</v>
      </c>
      <c r="BD319" s="226">
        <f>IF(AZ319=4,G319,0)</f>
        <v>0</v>
      </c>
      <c r="BE319" s="226">
        <f>IF(AZ319=5,G319,0)</f>
        <v>0</v>
      </c>
      <c r="CA319" s="251">
        <v>1</v>
      </c>
      <c r="CB319" s="251">
        <v>1</v>
      </c>
    </row>
    <row r="320" spans="1:80">
      <c r="A320" s="260"/>
      <c r="B320" s="264"/>
      <c r="C320" s="322" t="s">
        <v>435</v>
      </c>
      <c r="D320" s="323"/>
      <c r="E320" s="265">
        <v>0.19500000000000001</v>
      </c>
      <c r="F320" s="266"/>
      <c r="G320" s="267"/>
      <c r="H320" s="268"/>
      <c r="I320" s="262"/>
      <c r="J320" s="269"/>
      <c r="K320" s="262"/>
      <c r="M320" s="263" t="s">
        <v>435</v>
      </c>
      <c r="O320" s="251"/>
    </row>
    <row r="321" spans="1:80">
      <c r="A321" s="260"/>
      <c r="B321" s="264"/>
      <c r="C321" s="322" t="s">
        <v>436</v>
      </c>
      <c r="D321" s="323"/>
      <c r="E321" s="265">
        <v>0.19500000000000001</v>
      </c>
      <c r="F321" s="266"/>
      <c r="G321" s="267"/>
      <c r="H321" s="268"/>
      <c r="I321" s="262"/>
      <c r="J321" s="269"/>
      <c r="K321" s="262"/>
      <c r="M321" s="263" t="s">
        <v>436</v>
      </c>
      <c r="O321" s="251"/>
    </row>
    <row r="322" spans="1:80">
      <c r="A322" s="260"/>
      <c r="B322" s="264"/>
      <c r="C322" s="322" t="s">
        <v>437</v>
      </c>
      <c r="D322" s="323"/>
      <c r="E322" s="265">
        <v>0.19500000000000001</v>
      </c>
      <c r="F322" s="266"/>
      <c r="G322" s="267"/>
      <c r="H322" s="268"/>
      <c r="I322" s="262"/>
      <c r="J322" s="269"/>
      <c r="K322" s="262"/>
      <c r="M322" s="263" t="s">
        <v>437</v>
      </c>
      <c r="O322" s="251"/>
    </row>
    <row r="323" spans="1:80">
      <c r="A323" s="260"/>
      <c r="B323" s="264"/>
      <c r="C323" s="322" t="s">
        <v>438</v>
      </c>
      <c r="D323" s="323"/>
      <c r="E323" s="265">
        <v>0.19500000000000001</v>
      </c>
      <c r="F323" s="266"/>
      <c r="G323" s="267"/>
      <c r="H323" s="268"/>
      <c r="I323" s="262"/>
      <c r="J323" s="269"/>
      <c r="K323" s="262"/>
      <c r="M323" s="263" t="s">
        <v>438</v>
      </c>
      <c r="O323" s="251"/>
    </row>
    <row r="324" spans="1:80">
      <c r="A324" s="252">
        <v>73</v>
      </c>
      <c r="B324" s="253" t="s">
        <v>439</v>
      </c>
      <c r="C324" s="254" t="s">
        <v>440</v>
      </c>
      <c r="D324" s="255" t="s">
        <v>110</v>
      </c>
      <c r="E324" s="256">
        <v>0.78</v>
      </c>
      <c r="F324" s="256"/>
      <c r="G324" s="257">
        <f>E324*F324</f>
        <v>0</v>
      </c>
      <c r="H324" s="258">
        <v>0</v>
      </c>
      <c r="I324" s="259">
        <f>E324*H324</f>
        <v>0</v>
      </c>
      <c r="J324" s="258">
        <v>0</v>
      </c>
      <c r="K324" s="259">
        <f>E324*J324</f>
        <v>0</v>
      </c>
      <c r="O324" s="251">
        <v>2</v>
      </c>
      <c r="AA324" s="226">
        <v>1</v>
      </c>
      <c r="AB324" s="226">
        <v>1</v>
      </c>
      <c r="AC324" s="226">
        <v>1</v>
      </c>
      <c r="AZ324" s="226">
        <v>1</v>
      </c>
      <c r="BA324" s="226">
        <f>IF(AZ324=1,G324,0)</f>
        <v>0</v>
      </c>
      <c r="BB324" s="226">
        <f>IF(AZ324=2,G324,0)</f>
        <v>0</v>
      </c>
      <c r="BC324" s="226">
        <f>IF(AZ324=3,G324,0)</f>
        <v>0</v>
      </c>
      <c r="BD324" s="226">
        <f>IF(AZ324=4,G324,0)</f>
        <v>0</v>
      </c>
      <c r="BE324" s="226">
        <f>IF(AZ324=5,G324,0)</f>
        <v>0</v>
      </c>
      <c r="CA324" s="251">
        <v>1</v>
      </c>
      <c r="CB324" s="251">
        <v>1</v>
      </c>
    </row>
    <row r="325" spans="1:80">
      <c r="A325" s="260"/>
      <c r="B325" s="264"/>
      <c r="C325" s="322" t="s">
        <v>435</v>
      </c>
      <c r="D325" s="323"/>
      <c r="E325" s="265">
        <v>0.19500000000000001</v>
      </c>
      <c r="F325" s="266"/>
      <c r="G325" s="267"/>
      <c r="H325" s="268"/>
      <c r="I325" s="262"/>
      <c r="J325" s="269"/>
      <c r="K325" s="262"/>
      <c r="M325" s="263" t="s">
        <v>435</v>
      </c>
      <c r="O325" s="251"/>
    </row>
    <row r="326" spans="1:80">
      <c r="A326" s="260"/>
      <c r="B326" s="264"/>
      <c r="C326" s="322" t="s">
        <v>436</v>
      </c>
      <c r="D326" s="323"/>
      <c r="E326" s="265">
        <v>0.19500000000000001</v>
      </c>
      <c r="F326" s="266"/>
      <c r="G326" s="267"/>
      <c r="H326" s="268"/>
      <c r="I326" s="262"/>
      <c r="J326" s="269"/>
      <c r="K326" s="262"/>
      <c r="M326" s="263" t="s">
        <v>436</v>
      </c>
      <c r="O326" s="251"/>
    </row>
    <row r="327" spans="1:80">
      <c r="A327" s="260"/>
      <c r="B327" s="264"/>
      <c r="C327" s="322" t="s">
        <v>437</v>
      </c>
      <c r="D327" s="323"/>
      <c r="E327" s="265">
        <v>0.19500000000000001</v>
      </c>
      <c r="F327" s="266"/>
      <c r="G327" s="267"/>
      <c r="H327" s="268"/>
      <c r="I327" s="262"/>
      <c r="J327" s="269"/>
      <c r="K327" s="262"/>
      <c r="M327" s="263" t="s">
        <v>437</v>
      </c>
      <c r="O327" s="251"/>
    </row>
    <row r="328" spans="1:80">
      <c r="A328" s="260"/>
      <c r="B328" s="264"/>
      <c r="C328" s="322" t="s">
        <v>438</v>
      </c>
      <c r="D328" s="323"/>
      <c r="E328" s="265">
        <v>0.19500000000000001</v>
      </c>
      <c r="F328" s="266"/>
      <c r="G328" s="267"/>
      <c r="H328" s="268"/>
      <c r="I328" s="262"/>
      <c r="J328" s="269"/>
      <c r="K328" s="262"/>
      <c r="M328" s="263" t="s">
        <v>438</v>
      </c>
      <c r="O328" s="251"/>
    </row>
    <row r="329" spans="1:80" ht="22.5">
      <c r="A329" s="252">
        <v>74</v>
      </c>
      <c r="B329" s="253" t="s">
        <v>441</v>
      </c>
      <c r="C329" s="254" t="s">
        <v>442</v>
      </c>
      <c r="D329" s="255" t="s">
        <v>115</v>
      </c>
      <c r="E329" s="256">
        <v>0.78</v>
      </c>
      <c r="F329" s="256"/>
      <c r="G329" s="257">
        <f>E329*F329</f>
        <v>0</v>
      </c>
      <c r="H329" s="258">
        <v>0</v>
      </c>
      <c r="I329" s="259">
        <f>E329*H329</f>
        <v>0</v>
      </c>
      <c r="J329" s="258">
        <v>0</v>
      </c>
      <c r="K329" s="259">
        <f>E329*J329</f>
        <v>0</v>
      </c>
      <c r="O329" s="251">
        <v>2</v>
      </c>
      <c r="AA329" s="226">
        <v>1</v>
      </c>
      <c r="AB329" s="226">
        <v>1</v>
      </c>
      <c r="AC329" s="226">
        <v>1</v>
      </c>
      <c r="AZ329" s="226">
        <v>1</v>
      </c>
      <c r="BA329" s="226">
        <f>IF(AZ329=1,G329,0)</f>
        <v>0</v>
      </c>
      <c r="BB329" s="226">
        <f>IF(AZ329=2,G329,0)</f>
        <v>0</v>
      </c>
      <c r="BC329" s="226">
        <f>IF(AZ329=3,G329,0)</f>
        <v>0</v>
      </c>
      <c r="BD329" s="226">
        <f>IF(AZ329=4,G329,0)</f>
        <v>0</v>
      </c>
      <c r="BE329" s="226">
        <f>IF(AZ329=5,G329,0)</f>
        <v>0</v>
      </c>
      <c r="CA329" s="251">
        <v>1</v>
      </c>
      <c r="CB329" s="251">
        <v>1</v>
      </c>
    </row>
    <row r="330" spans="1:80">
      <c r="A330" s="260"/>
      <c r="B330" s="264"/>
      <c r="C330" s="322" t="s">
        <v>435</v>
      </c>
      <c r="D330" s="323"/>
      <c r="E330" s="265">
        <v>0.19500000000000001</v>
      </c>
      <c r="F330" s="266"/>
      <c r="G330" s="267"/>
      <c r="H330" s="268"/>
      <c r="I330" s="262"/>
      <c r="J330" s="269"/>
      <c r="K330" s="262"/>
      <c r="M330" s="263" t="s">
        <v>435</v>
      </c>
      <c r="O330" s="251"/>
    </row>
    <row r="331" spans="1:80">
      <c r="A331" s="260"/>
      <c r="B331" s="264"/>
      <c r="C331" s="322" t="s">
        <v>436</v>
      </c>
      <c r="D331" s="323"/>
      <c r="E331" s="265">
        <v>0.19500000000000001</v>
      </c>
      <c r="F331" s="266"/>
      <c r="G331" s="267"/>
      <c r="H331" s="268"/>
      <c r="I331" s="262"/>
      <c r="J331" s="269"/>
      <c r="K331" s="262"/>
      <c r="M331" s="263" t="s">
        <v>436</v>
      </c>
      <c r="O331" s="251"/>
    </row>
    <row r="332" spans="1:80">
      <c r="A332" s="260"/>
      <c r="B332" s="264"/>
      <c r="C332" s="322" t="s">
        <v>437</v>
      </c>
      <c r="D332" s="323"/>
      <c r="E332" s="265">
        <v>0.19500000000000001</v>
      </c>
      <c r="F332" s="266"/>
      <c r="G332" s="267"/>
      <c r="H332" s="268"/>
      <c r="I332" s="262"/>
      <c r="J332" s="269"/>
      <c r="K332" s="262"/>
      <c r="M332" s="263" t="s">
        <v>437</v>
      </c>
      <c r="O332" s="251"/>
    </row>
    <row r="333" spans="1:80">
      <c r="A333" s="260"/>
      <c r="B333" s="264"/>
      <c r="C333" s="322" t="s">
        <v>438</v>
      </c>
      <c r="D333" s="323"/>
      <c r="E333" s="265">
        <v>0.19500000000000001</v>
      </c>
      <c r="F333" s="266"/>
      <c r="G333" s="267"/>
      <c r="H333" s="268"/>
      <c r="I333" s="262"/>
      <c r="J333" s="269"/>
      <c r="K333" s="262"/>
      <c r="M333" s="263" t="s">
        <v>438</v>
      </c>
      <c r="O333" s="251"/>
    </row>
    <row r="334" spans="1:80" ht="22.5">
      <c r="A334" s="252">
        <v>75</v>
      </c>
      <c r="B334" s="253" t="s">
        <v>443</v>
      </c>
      <c r="C334" s="254" t="s">
        <v>444</v>
      </c>
      <c r="D334" s="255" t="s">
        <v>140</v>
      </c>
      <c r="E334" s="256">
        <v>4.6800000000000001E-2</v>
      </c>
      <c r="F334" s="256"/>
      <c r="G334" s="257">
        <f>E334*F334</f>
        <v>0</v>
      </c>
      <c r="H334" s="258">
        <v>1.0662499999999999</v>
      </c>
      <c r="I334" s="259">
        <f>E334*H334</f>
        <v>4.99005E-2</v>
      </c>
      <c r="J334" s="258">
        <v>0</v>
      </c>
      <c r="K334" s="259">
        <f>E334*J334</f>
        <v>0</v>
      </c>
      <c r="O334" s="251">
        <v>2</v>
      </c>
      <c r="AA334" s="226">
        <v>1</v>
      </c>
      <c r="AB334" s="226">
        <v>1</v>
      </c>
      <c r="AC334" s="226">
        <v>1</v>
      </c>
      <c r="AZ334" s="226">
        <v>1</v>
      </c>
      <c r="BA334" s="226">
        <f>IF(AZ334=1,G334,0)</f>
        <v>0</v>
      </c>
      <c r="BB334" s="226">
        <f>IF(AZ334=2,G334,0)</f>
        <v>0</v>
      </c>
      <c r="BC334" s="226">
        <f>IF(AZ334=3,G334,0)</f>
        <v>0</v>
      </c>
      <c r="BD334" s="226">
        <f>IF(AZ334=4,G334,0)</f>
        <v>0</v>
      </c>
      <c r="BE334" s="226">
        <f>IF(AZ334=5,G334,0)</f>
        <v>0</v>
      </c>
      <c r="CA334" s="251">
        <v>1</v>
      </c>
      <c r="CB334" s="251">
        <v>1</v>
      </c>
    </row>
    <row r="335" spans="1:80" ht="22.5">
      <c r="A335" s="260"/>
      <c r="B335" s="264"/>
      <c r="C335" s="322" t="s">
        <v>445</v>
      </c>
      <c r="D335" s="323"/>
      <c r="E335" s="265">
        <v>4.6800000000000001E-2</v>
      </c>
      <c r="F335" s="266"/>
      <c r="G335" s="267"/>
      <c r="H335" s="268"/>
      <c r="I335" s="262"/>
      <c r="J335" s="269"/>
      <c r="K335" s="262"/>
      <c r="M335" s="263" t="s">
        <v>445</v>
      </c>
      <c r="O335" s="251"/>
    </row>
    <row r="336" spans="1:80">
      <c r="A336" s="270"/>
      <c r="B336" s="271" t="s">
        <v>100</v>
      </c>
      <c r="C336" s="272" t="s">
        <v>414</v>
      </c>
      <c r="D336" s="273"/>
      <c r="E336" s="274"/>
      <c r="F336" s="275"/>
      <c r="G336" s="276">
        <f>SUM(G299:G335)</f>
        <v>0</v>
      </c>
      <c r="H336" s="277"/>
      <c r="I336" s="278">
        <f>SUM(I299:I335)</f>
        <v>2.1192133200000001</v>
      </c>
      <c r="J336" s="277"/>
      <c r="K336" s="278">
        <f>SUM(K299:K335)</f>
        <v>0</v>
      </c>
      <c r="O336" s="251">
        <v>4</v>
      </c>
      <c r="BA336" s="279">
        <f>SUM(BA299:BA335)</f>
        <v>0</v>
      </c>
      <c r="BB336" s="279">
        <f>SUM(BB299:BB335)</f>
        <v>0</v>
      </c>
      <c r="BC336" s="279">
        <f>SUM(BC299:BC335)</f>
        <v>0</v>
      </c>
      <c r="BD336" s="279">
        <f>SUM(BD299:BD335)</f>
        <v>0</v>
      </c>
      <c r="BE336" s="279">
        <f>SUM(BE299:BE335)</f>
        <v>0</v>
      </c>
    </row>
    <row r="337" spans="1:80">
      <c r="A337" s="241" t="s">
        <v>96</v>
      </c>
      <c r="B337" s="242" t="s">
        <v>446</v>
      </c>
      <c r="C337" s="243" t="s">
        <v>447</v>
      </c>
      <c r="D337" s="244"/>
      <c r="E337" s="245"/>
      <c r="F337" s="245"/>
      <c r="G337" s="246"/>
      <c r="H337" s="247"/>
      <c r="I337" s="248"/>
      <c r="J337" s="249"/>
      <c r="K337" s="250"/>
      <c r="O337" s="251">
        <v>1</v>
      </c>
    </row>
    <row r="338" spans="1:80">
      <c r="A338" s="252">
        <v>76</v>
      </c>
      <c r="B338" s="253" t="s">
        <v>449</v>
      </c>
      <c r="C338" s="254" t="s">
        <v>450</v>
      </c>
      <c r="D338" s="255" t="s">
        <v>110</v>
      </c>
      <c r="E338" s="256">
        <v>23.810600000000001</v>
      </c>
      <c r="F338" s="256"/>
      <c r="G338" s="257">
        <f>E338*F338</f>
        <v>0</v>
      </c>
      <c r="H338" s="258">
        <v>1.58E-3</v>
      </c>
      <c r="I338" s="259">
        <f>E338*H338</f>
        <v>3.7620748000000002E-2</v>
      </c>
      <c r="J338" s="258">
        <v>0</v>
      </c>
      <c r="K338" s="259">
        <f>E338*J338</f>
        <v>0</v>
      </c>
      <c r="O338" s="251">
        <v>2</v>
      </c>
      <c r="AA338" s="226">
        <v>1</v>
      </c>
      <c r="AB338" s="226">
        <v>1</v>
      </c>
      <c r="AC338" s="226">
        <v>1</v>
      </c>
      <c r="AZ338" s="226">
        <v>1</v>
      </c>
      <c r="BA338" s="226">
        <f>IF(AZ338=1,G338,0)</f>
        <v>0</v>
      </c>
      <c r="BB338" s="226">
        <f>IF(AZ338=2,G338,0)</f>
        <v>0</v>
      </c>
      <c r="BC338" s="226">
        <f>IF(AZ338=3,G338,0)</f>
        <v>0</v>
      </c>
      <c r="BD338" s="226">
        <f>IF(AZ338=4,G338,0)</f>
        <v>0</v>
      </c>
      <c r="BE338" s="226">
        <f>IF(AZ338=5,G338,0)</f>
        <v>0</v>
      </c>
      <c r="CA338" s="251">
        <v>1</v>
      </c>
      <c r="CB338" s="251">
        <v>1</v>
      </c>
    </row>
    <row r="339" spans="1:80">
      <c r="A339" s="260"/>
      <c r="B339" s="264"/>
      <c r="C339" s="322" t="s">
        <v>451</v>
      </c>
      <c r="D339" s="323"/>
      <c r="E339" s="265">
        <v>39.273000000000003</v>
      </c>
      <c r="F339" s="266"/>
      <c r="G339" s="267"/>
      <c r="H339" s="268"/>
      <c r="I339" s="262"/>
      <c r="J339" s="269"/>
      <c r="K339" s="262"/>
      <c r="M339" s="263" t="s">
        <v>451</v>
      </c>
      <c r="O339" s="251"/>
    </row>
    <row r="340" spans="1:80">
      <c r="A340" s="260"/>
      <c r="B340" s="264"/>
      <c r="C340" s="322" t="s">
        <v>452</v>
      </c>
      <c r="D340" s="323"/>
      <c r="E340" s="265">
        <v>-4.1002999999999998</v>
      </c>
      <c r="F340" s="266"/>
      <c r="G340" s="267"/>
      <c r="H340" s="268"/>
      <c r="I340" s="262"/>
      <c r="J340" s="269"/>
      <c r="K340" s="262"/>
      <c r="M340" s="263" t="s">
        <v>452</v>
      </c>
      <c r="O340" s="251"/>
    </row>
    <row r="341" spans="1:80">
      <c r="A341" s="260"/>
      <c r="B341" s="264"/>
      <c r="C341" s="322" t="s">
        <v>453</v>
      </c>
      <c r="D341" s="323"/>
      <c r="E341" s="265">
        <v>-4.1002999999999998</v>
      </c>
      <c r="F341" s="266"/>
      <c r="G341" s="267"/>
      <c r="H341" s="268"/>
      <c r="I341" s="262"/>
      <c r="J341" s="269"/>
      <c r="K341" s="262"/>
      <c r="M341" s="263" t="s">
        <v>453</v>
      </c>
      <c r="O341" s="251"/>
    </row>
    <row r="342" spans="1:80">
      <c r="A342" s="260"/>
      <c r="B342" s="264"/>
      <c r="C342" s="322" t="s">
        <v>454</v>
      </c>
      <c r="D342" s="323"/>
      <c r="E342" s="265">
        <v>-4.1657999999999999</v>
      </c>
      <c r="F342" s="266"/>
      <c r="G342" s="267"/>
      <c r="H342" s="268"/>
      <c r="I342" s="262"/>
      <c r="J342" s="269"/>
      <c r="K342" s="262"/>
      <c r="M342" s="263" t="s">
        <v>454</v>
      </c>
      <c r="O342" s="251"/>
    </row>
    <row r="343" spans="1:80">
      <c r="A343" s="260"/>
      <c r="B343" s="264"/>
      <c r="C343" s="322" t="s">
        <v>455</v>
      </c>
      <c r="D343" s="323"/>
      <c r="E343" s="265">
        <v>-3.0960000000000001</v>
      </c>
      <c r="F343" s="266"/>
      <c r="G343" s="267"/>
      <c r="H343" s="268"/>
      <c r="I343" s="262"/>
      <c r="J343" s="269"/>
      <c r="K343" s="262"/>
      <c r="M343" s="263" t="s">
        <v>455</v>
      </c>
      <c r="O343" s="251"/>
    </row>
    <row r="344" spans="1:80">
      <c r="A344" s="252">
        <v>77</v>
      </c>
      <c r="B344" s="253" t="s">
        <v>456</v>
      </c>
      <c r="C344" s="254" t="s">
        <v>457</v>
      </c>
      <c r="D344" s="255" t="s">
        <v>191</v>
      </c>
      <c r="E344" s="256">
        <v>47.621200000000002</v>
      </c>
      <c r="F344" s="256"/>
      <c r="G344" s="257">
        <f>E344*F344</f>
        <v>0</v>
      </c>
      <c r="H344" s="258">
        <v>4.2999999999999999E-4</v>
      </c>
      <c r="I344" s="259">
        <f>E344*H344</f>
        <v>2.0477116E-2</v>
      </c>
      <c r="J344" s="258"/>
      <c r="K344" s="259">
        <f>E344*J344</f>
        <v>0</v>
      </c>
      <c r="O344" s="251">
        <v>2</v>
      </c>
      <c r="AA344" s="226">
        <v>3</v>
      </c>
      <c r="AB344" s="226">
        <v>1</v>
      </c>
      <c r="AC344" s="226">
        <v>28375829</v>
      </c>
      <c r="AZ344" s="226">
        <v>1</v>
      </c>
      <c r="BA344" s="226">
        <f>IF(AZ344=1,G344,0)</f>
        <v>0</v>
      </c>
      <c r="BB344" s="226">
        <f>IF(AZ344=2,G344,0)</f>
        <v>0</v>
      </c>
      <c r="BC344" s="226">
        <f>IF(AZ344=3,G344,0)</f>
        <v>0</v>
      </c>
      <c r="BD344" s="226">
        <f>IF(AZ344=4,G344,0)</f>
        <v>0</v>
      </c>
      <c r="BE344" s="226">
        <f>IF(AZ344=5,G344,0)</f>
        <v>0</v>
      </c>
      <c r="CA344" s="251">
        <v>3</v>
      </c>
      <c r="CB344" s="251">
        <v>1</v>
      </c>
    </row>
    <row r="345" spans="1:80" ht="22.5">
      <c r="A345" s="260"/>
      <c r="B345" s="261"/>
      <c r="C345" s="319" t="s">
        <v>419</v>
      </c>
      <c r="D345" s="320"/>
      <c r="E345" s="320"/>
      <c r="F345" s="320"/>
      <c r="G345" s="321"/>
      <c r="I345" s="262"/>
      <c r="K345" s="262"/>
      <c r="L345" s="263" t="s">
        <v>419</v>
      </c>
      <c r="O345" s="251">
        <v>3</v>
      </c>
    </row>
    <row r="346" spans="1:80">
      <c r="A346" s="260"/>
      <c r="B346" s="264"/>
      <c r="C346" s="322" t="s">
        <v>458</v>
      </c>
      <c r="D346" s="323"/>
      <c r="E346" s="265">
        <v>47.621200000000002</v>
      </c>
      <c r="F346" s="266"/>
      <c r="G346" s="267"/>
      <c r="H346" s="268"/>
      <c r="I346" s="262"/>
      <c r="J346" s="269"/>
      <c r="K346" s="262"/>
      <c r="M346" s="263" t="s">
        <v>458</v>
      </c>
      <c r="O346" s="251"/>
    </row>
    <row r="347" spans="1:80">
      <c r="A347" s="270"/>
      <c r="B347" s="271" t="s">
        <v>100</v>
      </c>
      <c r="C347" s="272" t="s">
        <v>448</v>
      </c>
      <c r="D347" s="273"/>
      <c r="E347" s="274"/>
      <c r="F347" s="275"/>
      <c r="G347" s="276">
        <f>SUM(G337:G346)</f>
        <v>0</v>
      </c>
      <c r="H347" s="277"/>
      <c r="I347" s="278">
        <f>SUM(I337:I346)</f>
        <v>5.8097863999999999E-2</v>
      </c>
      <c r="J347" s="277"/>
      <c r="K347" s="278">
        <f>SUM(K337:K346)</f>
        <v>0</v>
      </c>
      <c r="O347" s="251">
        <v>4</v>
      </c>
      <c r="BA347" s="279">
        <f>SUM(BA337:BA346)</f>
        <v>0</v>
      </c>
      <c r="BB347" s="279">
        <f>SUM(BB337:BB346)</f>
        <v>0</v>
      </c>
      <c r="BC347" s="279">
        <f>SUM(BC337:BC346)</f>
        <v>0</v>
      </c>
      <c r="BD347" s="279">
        <f>SUM(BD337:BD346)</f>
        <v>0</v>
      </c>
      <c r="BE347" s="279">
        <f>SUM(BE337:BE346)</f>
        <v>0</v>
      </c>
    </row>
    <row r="348" spans="1:80">
      <c r="A348" s="241" t="s">
        <v>96</v>
      </c>
      <c r="B348" s="242" t="s">
        <v>459</v>
      </c>
      <c r="C348" s="243" t="s">
        <v>460</v>
      </c>
      <c r="D348" s="244"/>
      <c r="E348" s="245"/>
      <c r="F348" s="245"/>
      <c r="G348" s="246"/>
      <c r="H348" s="247"/>
      <c r="I348" s="248"/>
      <c r="J348" s="249"/>
      <c r="K348" s="250"/>
      <c r="O348" s="251">
        <v>1</v>
      </c>
    </row>
    <row r="349" spans="1:80" ht="22.5">
      <c r="A349" s="252">
        <v>78</v>
      </c>
      <c r="B349" s="253" t="s">
        <v>462</v>
      </c>
      <c r="C349" s="254" t="s">
        <v>463</v>
      </c>
      <c r="D349" s="255" t="s">
        <v>110</v>
      </c>
      <c r="E349" s="256">
        <v>22.6</v>
      </c>
      <c r="F349" s="256"/>
      <c r="G349" s="257">
        <f>E349*F349</f>
        <v>0</v>
      </c>
      <c r="H349" s="258">
        <v>2.1000000000000001E-4</v>
      </c>
      <c r="I349" s="259">
        <f>E349*H349</f>
        <v>4.7460000000000002E-3</v>
      </c>
      <c r="J349" s="258">
        <v>0</v>
      </c>
      <c r="K349" s="259">
        <f>E349*J349</f>
        <v>0</v>
      </c>
      <c r="O349" s="251">
        <v>2</v>
      </c>
      <c r="AA349" s="226">
        <v>1</v>
      </c>
      <c r="AB349" s="226">
        <v>1</v>
      </c>
      <c r="AC349" s="226">
        <v>1</v>
      </c>
      <c r="AZ349" s="226">
        <v>1</v>
      </c>
      <c r="BA349" s="226">
        <f>IF(AZ349=1,G349,0)</f>
        <v>0</v>
      </c>
      <c r="BB349" s="226">
        <f>IF(AZ349=2,G349,0)</f>
        <v>0</v>
      </c>
      <c r="BC349" s="226">
        <f>IF(AZ349=3,G349,0)</f>
        <v>0</v>
      </c>
      <c r="BD349" s="226">
        <f>IF(AZ349=4,G349,0)</f>
        <v>0</v>
      </c>
      <c r="BE349" s="226">
        <f>IF(AZ349=5,G349,0)</f>
        <v>0</v>
      </c>
      <c r="CA349" s="251">
        <v>1</v>
      </c>
      <c r="CB349" s="251">
        <v>1</v>
      </c>
    </row>
    <row r="350" spans="1:80">
      <c r="A350" s="260"/>
      <c r="B350" s="261"/>
      <c r="C350" s="319" t="s">
        <v>464</v>
      </c>
      <c r="D350" s="320"/>
      <c r="E350" s="320"/>
      <c r="F350" s="320"/>
      <c r="G350" s="321"/>
      <c r="I350" s="262"/>
      <c r="K350" s="262"/>
      <c r="L350" s="263" t="s">
        <v>464</v>
      </c>
      <c r="O350" s="251">
        <v>3</v>
      </c>
    </row>
    <row r="351" spans="1:80">
      <c r="A351" s="260"/>
      <c r="B351" s="261"/>
      <c r="C351" s="319" t="s">
        <v>465</v>
      </c>
      <c r="D351" s="320"/>
      <c r="E351" s="320"/>
      <c r="F351" s="320"/>
      <c r="G351" s="321"/>
      <c r="I351" s="262"/>
      <c r="K351" s="262"/>
      <c r="L351" s="263" t="s">
        <v>465</v>
      </c>
      <c r="O351" s="251">
        <v>3</v>
      </c>
    </row>
    <row r="352" spans="1:80">
      <c r="A352" s="260"/>
      <c r="B352" s="264"/>
      <c r="C352" s="322" t="s">
        <v>466</v>
      </c>
      <c r="D352" s="323"/>
      <c r="E352" s="265">
        <v>7.6</v>
      </c>
      <c r="F352" s="266"/>
      <c r="G352" s="267"/>
      <c r="H352" s="268"/>
      <c r="I352" s="262"/>
      <c r="J352" s="269"/>
      <c r="K352" s="262"/>
      <c r="M352" s="263" t="s">
        <v>466</v>
      </c>
      <c r="O352" s="251"/>
    </row>
    <row r="353" spans="1:80">
      <c r="A353" s="260"/>
      <c r="B353" s="264"/>
      <c r="C353" s="322" t="s">
        <v>467</v>
      </c>
      <c r="D353" s="323"/>
      <c r="E353" s="265">
        <v>3.75</v>
      </c>
      <c r="F353" s="266"/>
      <c r="G353" s="267"/>
      <c r="H353" s="268"/>
      <c r="I353" s="262"/>
      <c r="J353" s="269"/>
      <c r="K353" s="262"/>
      <c r="M353" s="263" t="s">
        <v>467</v>
      </c>
      <c r="O353" s="251"/>
    </row>
    <row r="354" spans="1:80">
      <c r="A354" s="260"/>
      <c r="B354" s="264"/>
      <c r="C354" s="322" t="s">
        <v>468</v>
      </c>
      <c r="D354" s="323"/>
      <c r="E354" s="265">
        <v>3.75</v>
      </c>
      <c r="F354" s="266"/>
      <c r="G354" s="267"/>
      <c r="H354" s="268"/>
      <c r="I354" s="262"/>
      <c r="J354" s="269"/>
      <c r="K354" s="262"/>
      <c r="M354" s="263" t="s">
        <v>468</v>
      </c>
      <c r="O354" s="251"/>
    </row>
    <row r="355" spans="1:80">
      <c r="A355" s="260"/>
      <c r="B355" s="264"/>
      <c r="C355" s="322" t="s">
        <v>469</v>
      </c>
      <c r="D355" s="323"/>
      <c r="E355" s="265">
        <v>3.75</v>
      </c>
      <c r="F355" s="266"/>
      <c r="G355" s="267"/>
      <c r="H355" s="268"/>
      <c r="I355" s="262"/>
      <c r="J355" s="269"/>
      <c r="K355" s="262"/>
      <c r="M355" s="263" t="s">
        <v>469</v>
      </c>
      <c r="O355" s="251"/>
    </row>
    <row r="356" spans="1:80">
      <c r="A356" s="260"/>
      <c r="B356" s="264"/>
      <c r="C356" s="322" t="s">
        <v>470</v>
      </c>
      <c r="D356" s="323"/>
      <c r="E356" s="265">
        <v>3.75</v>
      </c>
      <c r="F356" s="266"/>
      <c r="G356" s="267"/>
      <c r="H356" s="268"/>
      <c r="I356" s="262"/>
      <c r="J356" s="269"/>
      <c r="K356" s="262"/>
      <c r="M356" s="263" t="s">
        <v>470</v>
      </c>
      <c r="O356" s="251"/>
    </row>
    <row r="357" spans="1:80" ht="22.5">
      <c r="A357" s="252">
        <v>79</v>
      </c>
      <c r="B357" s="253" t="s">
        <v>471</v>
      </c>
      <c r="C357" s="254" t="s">
        <v>472</v>
      </c>
      <c r="D357" s="255" t="s">
        <v>110</v>
      </c>
      <c r="E357" s="256">
        <v>15.75</v>
      </c>
      <c r="F357" s="256"/>
      <c r="G357" s="257">
        <f>E357*F357</f>
        <v>0</v>
      </c>
      <c r="H357" s="258">
        <v>0</v>
      </c>
      <c r="I357" s="259">
        <f>E357*H357</f>
        <v>0</v>
      </c>
      <c r="J357" s="258">
        <v>0</v>
      </c>
      <c r="K357" s="259">
        <f>E357*J357</f>
        <v>0</v>
      </c>
      <c r="O357" s="251">
        <v>2</v>
      </c>
      <c r="AA357" s="226">
        <v>1</v>
      </c>
      <c r="AB357" s="226">
        <v>1</v>
      </c>
      <c r="AC357" s="226">
        <v>1</v>
      </c>
      <c r="AZ357" s="226">
        <v>1</v>
      </c>
      <c r="BA357" s="226">
        <f>IF(AZ357=1,G357,0)</f>
        <v>0</v>
      </c>
      <c r="BB357" s="226">
        <f>IF(AZ357=2,G357,0)</f>
        <v>0</v>
      </c>
      <c r="BC357" s="226">
        <f>IF(AZ357=3,G357,0)</f>
        <v>0</v>
      </c>
      <c r="BD357" s="226">
        <f>IF(AZ357=4,G357,0)</f>
        <v>0</v>
      </c>
      <c r="BE357" s="226">
        <f>IF(AZ357=5,G357,0)</f>
        <v>0</v>
      </c>
      <c r="CA357" s="251">
        <v>1</v>
      </c>
      <c r="CB357" s="251">
        <v>1</v>
      </c>
    </row>
    <row r="358" spans="1:80">
      <c r="A358" s="260"/>
      <c r="B358" s="264"/>
      <c r="C358" s="322" t="s">
        <v>473</v>
      </c>
      <c r="D358" s="323"/>
      <c r="E358" s="265">
        <v>15.75</v>
      </c>
      <c r="F358" s="266"/>
      <c r="G358" s="267"/>
      <c r="H358" s="268"/>
      <c r="I358" s="262"/>
      <c r="J358" s="269"/>
      <c r="K358" s="262"/>
      <c r="M358" s="263" t="s">
        <v>473</v>
      </c>
      <c r="O358" s="251"/>
    </row>
    <row r="359" spans="1:80" ht="22.5">
      <c r="A359" s="252">
        <v>80</v>
      </c>
      <c r="B359" s="253" t="s">
        <v>474</v>
      </c>
      <c r="C359" s="254" t="s">
        <v>475</v>
      </c>
      <c r="D359" s="255" t="s">
        <v>110</v>
      </c>
      <c r="E359" s="256">
        <v>15.75</v>
      </c>
      <c r="F359" s="256"/>
      <c r="G359" s="257">
        <f>E359*F359</f>
        <v>0</v>
      </c>
      <c r="H359" s="258">
        <v>0</v>
      </c>
      <c r="I359" s="259">
        <f>E359*H359</f>
        <v>0</v>
      </c>
      <c r="J359" s="258">
        <v>0</v>
      </c>
      <c r="K359" s="259">
        <f>E359*J359</f>
        <v>0</v>
      </c>
      <c r="O359" s="251">
        <v>2</v>
      </c>
      <c r="AA359" s="226">
        <v>1</v>
      </c>
      <c r="AB359" s="226">
        <v>1</v>
      </c>
      <c r="AC359" s="226">
        <v>1</v>
      </c>
      <c r="AZ359" s="226">
        <v>1</v>
      </c>
      <c r="BA359" s="226">
        <f>IF(AZ359=1,G359,0)</f>
        <v>0</v>
      </c>
      <c r="BB359" s="226">
        <f>IF(AZ359=2,G359,0)</f>
        <v>0</v>
      </c>
      <c r="BC359" s="226">
        <f>IF(AZ359=3,G359,0)</f>
        <v>0</v>
      </c>
      <c r="BD359" s="226">
        <f>IF(AZ359=4,G359,0)</f>
        <v>0</v>
      </c>
      <c r="BE359" s="226">
        <f>IF(AZ359=5,G359,0)</f>
        <v>0</v>
      </c>
      <c r="CA359" s="251">
        <v>1</v>
      </c>
      <c r="CB359" s="251">
        <v>1</v>
      </c>
    </row>
    <row r="360" spans="1:80">
      <c r="A360" s="260"/>
      <c r="B360" s="264"/>
      <c r="C360" s="322" t="s">
        <v>473</v>
      </c>
      <c r="D360" s="323"/>
      <c r="E360" s="265">
        <v>15.75</v>
      </c>
      <c r="F360" s="266"/>
      <c r="G360" s="267"/>
      <c r="H360" s="268"/>
      <c r="I360" s="262"/>
      <c r="J360" s="269"/>
      <c r="K360" s="262"/>
      <c r="M360" s="263" t="s">
        <v>473</v>
      </c>
      <c r="O360" s="251"/>
    </row>
    <row r="361" spans="1:80">
      <c r="A361" s="252">
        <v>81</v>
      </c>
      <c r="B361" s="253" t="s">
        <v>476</v>
      </c>
      <c r="C361" s="254" t="s">
        <v>477</v>
      </c>
      <c r="D361" s="255" t="s">
        <v>110</v>
      </c>
      <c r="E361" s="256">
        <v>178.5</v>
      </c>
      <c r="F361" s="256"/>
      <c r="G361" s="257">
        <f>E361*F361</f>
        <v>0</v>
      </c>
      <c r="H361" s="258">
        <v>0</v>
      </c>
      <c r="I361" s="259">
        <f>E361*H361</f>
        <v>0</v>
      </c>
      <c r="J361" s="258">
        <v>0</v>
      </c>
      <c r="K361" s="259">
        <f>E361*J361</f>
        <v>0</v>
      </c>
      <c r="O361" s="251">
        <v>2</v>
      </c>
      <c r="AA361" s="226">
        <v>1</v>
      </c>
      <c r="AB361" s="226">
        <v>1</v>
      </c>
      <c r="AC361" s="226">
        <v>1</v>
      </c>
      <c r="AZ361" s="226">
        <v>1</v>
      </c>
      <c r="BA361" s="226">
        <f>IF(AZ361=1,G361,0)</f>
        <v>0</v>
      </c>
      <c r="BB361" s="226">
        <f>IF(AZ361=2,G361,0)</f>
        <v>0</v>
      </c>
      <c r="BC361" s="226">
        <f>IF(AZ361=3,G361,0)</f>
        <v>0</v>
      </c>
      <c r="BD361" s="226">
        <f>IF(AZ361=4,G361,0)</f>
        <v>0</v>
      </c>
      <c r="BE361" s="226">
        <f>IF(AZ361=5,G361,0)</f>
        <v>0</v>
      </c>
      <c r="CA361" s="251">
        <v>1</v>
      </c>
      <c r="CB361" s="251">
        <v>1</v>
      </c>
    </row>
    <row r="362" spans="1:80">
      <c r="A362" s="260"/>
      <c r="B362" s="264"/>
      <c r="C362" s="322" t="s">
        <v>478</v>
      </c>
      <c r="D362" s="323"/>
      <c r="E362" s="265">
        <v>178.5</v>
      </c>
      <c r="F362" s="266"/>
      <c r="G362" s="267"/>
      <c r="H362" s="268"/>
      <c r="I362" s="262"/>
      <c r="J362" s="269"/>
      <c r="K362" s="262"/>
      <c r="M362" s="263" t="s">
        <v>478</v>
      </c>
      <c r="O362" s="251"/>
    </row>
    <row r="363" spans="1:80">
      <c r="A363" s="252">
        <v>82</v>
      </c>
      <c r="B363" s="253" t="s">
        <v>479</v>
      </c>
      <c r="C363" s="254" t="s">
        <v>480</v>
      </c>
      <c r="D363" s="255" t="s">
        <v>110</v>
      </c>
      <c r="E363" s="256">
        <v>10710</v>
      </c>
      <c r="F363" s="256"/>
      <c r="G363" s="257">
        <f>E363*F363</f>
        <v>0</v>
      </c>
      <c r="H363" s="258">
        <v>0</v>
      </c>
      <c r="I363" s="259">
        <f>E363*H363</f>
        <v>0</v>
      </c>
      <c r="J363" s="258">
        <v>0</v>
      </c>
      <c r="K363" s="259">
        <f>E363*J363</f>
        <v>0</v>
      </c>
      <c r="O363" s="251">
        <v>2</v>
      </c>
      <c r="AA363" s="226">
        <v>1</v>
      </c>
      <c r="AB363" s="226">
        <v>1</v>
      </c>
      <c r="AC363" s="226">
        <v>1</v>
      </c>
      <c r="AZ363" s="226">
        <v>1</v>
      </c>
      <c r="BA363" s="226">
        <f>IF(AZ363=1,G363,0)</f>
        <v>0</v>
      </c>
      <c r="BB363" s="226">
        <f>IF(AZ363=2,G363,0)</f>
        <v>0</v>
      </c>
      <c r="BC363" s="226">
        <f>IF(AZ363=3,G363,0)</f>
        <v>0</v>
      </c>
      <c r="BD363" s="226">
        <f>IF(AZ363=4,G363,0)</f>
        <v>0</v>
      </c>
      <c r="BE363" s="226">
        <f>IF(AZ363=5,G363,0)</f>
        <v>0</v>
      </c>
      <c r="CA363" s="251">
        <v>1</v>
      </c>
      <c r="CB363" s="251">
        <v>1</v>
      </c>
    </row>
    <row r="364" spans="1:80">
      <c r="A364" s="260"/>
      <c r="B364" s="264"/>
      <c r="C364" s="322" t="s">
        <v>481</v>
      </c>
      <c r="D364" s="323"/>
      <c r="E364" s="265">
        <v>10710</v>
      </c>
      <c r="F364" s="266"/>
      <c r="G364" s="267"/>
      <c r="H364" s="268"/>
      <c r="I364" s="262"/>
      <c r="J364" s="269"/>
      <c r="K364" s="262"/>
      <c r="M364" s="263" t="s">
        <v>481</v>
      </c>
      <c r="O364" s="251"/>
    </row>
    <row r="365" spans="1:80">
      <c r="A365" s="252">
        <v>83</v>
      </c>
      <c r="B365" s="253" t="s">
        <v>482</v>
      </c>
      <c r="C365" s="254" t="s">
        <v>483</v>
      </c>
      <c r="D365" s="255" t="s">
        <v>110</v>
      </c>
      <c r="E365" s="256">
        <v>178.5</v>
      </c>
      <c r="F365" s="256"/>
      <c r="G365" s="257">
        <f>E365*F365</f>
        <v>0</v>
      </c>
      <c r="H365" s="258">
        <v>0</v>
      </c>
      <c r="I365" s="259">
        <f>E365*H365</f>
        <v>0</v>
      </c>
      <c r="J365" s="258">
        <v>0</v>
      </c>
      <c r="K365" s="259">
        <f>E365*J365</f>
        <v>0</v>
      </c>
      <c r="O365" s="251">
        <v>2</v>
      </c>
      <c r="AA365" s="226">
        <v>1</v>
      </c>
      <c r="AB365" s="226">
        <v>1</v>
      </c>
      <c r="AC365" s="226">
        <v>1</v>
      </c>
      <c r="AZ365" s="226">
        <v>1</v>
      </c>
      <c r="BA365" s="226">
        <f>IF(AZ365=1,G365,0)</f>
        <v>0</v>
      </c>
      <c r="BB365" s="226">
        <f>IF(AZ365=2,G365,0)</f>
        <v>0</v>
      </c>
      <c r="BC365" s="226">
        <f>IF(AZ365=3,G365,0)</f>
        <v>0</v>
      </c>
      <c r="BD365" s="226">
        <f>IF(AZ365=4,G365,0)</f>
        <v>0</v>
      </c>
      <c r="BE365" s="226">
        <f>IF(AZ365=5,G365,0)</f>
        <v>0</v>
      </c>
      <c r="CA365" s="251">
        <v>1</v>
      </c>
      <c r="CB365" s="251">
        <v>1</v>
      </c>
    </row>
    <row r="366" spans="1:80">
      <c r="A366" s="260"/>
      <c r="B366" s="264"/>
      <c r="C366" s="322" t="s">
        <v>478</v>
      </c>
      <c r="D366" s="323"/>
      <c r="E366" s="265">
        <v>178.5</v>
      </c>
      <c r="F366" s="266"/>
      <c r="G366" s="267"/>
      <c r="H366" s="268"/>
      <c r="I366" s="262"/>
      <c r="J366" s="269"/>
      <c r="K366" s="262"/>
      <c r="M366" s="263" t="s">
        <v>478</v>
      </c>
      <c r="O366" s="251"/>
    </row>
    <row r="367" spans="1:80">
      <c r="A367" s="252">
        <v>84</v>
      </c>
      <c r="B367" s="253" t="s">
        <v>484</v>
      </c>
      <c r="C367" s="254" t="s">
        <v>485</v>
      </c>
      <c r="D367" s="255" t="s">
        <v>115</v>
      </c>
      <c r="E367" s="256">
        <v>46.461500000000001</v>
      </c>
      <c r="F367" s="256"/>
      <c r="G367" s="257">
        <f>E367*F367</f>
        <v>0</v>
      </c>
      <c r="H367" s="258">
        <v>7.3499999999999998E-3</v>
      </c>
      <c r="I367" s="259">
        <f>E367*H367</f>
        <v>0.34149202499999998</v>
      </c>
      <c r="J367" s="258">
        <v>0</v>
      </c>
      <c r="K367" s="259">
        <f>E367*J367</f>
        <v>0</v>
      </c>
      <c r="O367" s="251">
        <v>2</v>
      </c>
      <c r="AA367" s="226">
        <v>1</v>
      </c>
      <c r="AB367" s="226">
        <v>1</v>
      </c>
      <c r="AC367" s="226">
        <v>1</v>
      </c>
      <c r="AZ367" s="226">
        <v>1</v>
      </c>
      <c r="BA367" s="226">
        <f>IF(AZ367=1,G367,0)</f>
        <v>0</v>
      </c>
      <c r="BB367" s="226">
        <f>IF(AZ367=2,G367,0)</f>
        <v>0</v>
      </c>
      <c r="BC367" s="226">
        <f>IF(AZ367=3,G367,0)</f>
        <v>0</v>
      </c>
      <c r="BD367" s="226">
        <f>IF(AZ367=4,G367,0)</f>
        <v>0</v>
      </c>
      <c r="BE367" s="226">
        <f>IF(AZ367=5,G367,0)</f>
        <v>0</v>
      </c>
      <c r="CA367" s="251">
        <v>1</v>
      </c>
      <c r="CB367" s="251">
        <v>1</v>
      </c>
    </row>
    <row r="368" spans="1:80">
      <c r="A368" s="260"/>
      <c r="B368" s="264"/>
      <c r="C368" s="322" t="s">
        <v>486</v>
      </c>
      <c r="D368" s="323"/>
      <c r="E368" s="265">
        <v>46.461500000000001</v>
      </c>
      <c r="F368" s="266"/>
      <c r="G368" s="267"/>
      <c r="H368" s="268"/>
      <c r="I368" s="262"/>
      <c r="J368" s="269"/>
      <c r="K368" s="262"/>
      <c r="M368" s="263" t="s">
        <v>486</v>
      </c>
      <c r="O368" s="251"/>
    </row>
    <row r="369" spans="1:80">
      <c r="A369" s="252">
        <v>85</v>
      </c>
      <c r="B369" s="253" t="s">
        <v>487</v>
      </c>
      <c r="C369" s="254" t="s">
        <v>488</v>
      </c>
      <c r="D369" s="255" t="s">
        <v>115</v>
      </c>
      <c r="E369" s="256">
        <v>92.923000000000002</v>
      </c>
      <c r="F369" s="256"/>
      <c r="G369" s="257">
        <f>E369*F369</f>
        <v>0</v>
      </c>
      <c r="H369" s="258">
        <v>1.2E-4</v>
      </c>
      <c r="I369" s="259">
        <f>E369*H369</f>
        <v>1.1150760000000001E-2</v>
      </c>
      <c r="J369" s="258">
        <v>0</v>
      </c>
      <c r="K369" s="259">
        <f>E369*J369</f>
        <v>0</v>
      </c>
      <c r="O369" s="251">
        <v>2</v>
      </c>
      <c r="AA369" s="226">
        <v>1</v>
      </c>
      <c r="AB369" s="226">
        <v>1</v>
      </c>
      <c r="AC369" s="226">
        <v>1</v>
      </c>
      <c r="AZ369" s="226">
        <v>1</v>
      </c>
      <c r="BA369" s="226">
        <f>IF(AZ369=1,G369,0)</f>
        <v>0</v>
      </c>
      <c r="BB369" s="226">
        <f>IF(AZ369=2,G369,0)</f>
        <v>0</v>
      </c>
      <c r="BC369" s="226">
        <f>IF(AZ369=3,G369,0)</f>
        <v>0</v>
      </c>
      <c r="BD369" s="226">
        <f>IF(AZ369=4,G369,0)</f>
        <v>0</v>
      </c>
      <c r="BE369" s="226">
        <f>IF(AZ369=5,G369,0)</f>
        <v>0</v>
      </c>
      <c r="CA369" s="251">
        <v>1</v>
      </c>
      <c r="CB369" s="251">
        <v>1</v>
      </c>
    </row>
    <row r="370" spans="1:80">
      <c r="A370" s="260"/>
      <c r="B370" s="264"/>
      <c r="C370" s="322" t="s">
        <v>489</v>
      </c>
      <c r="D370" s="323"/>
      <c r="E370" s="265">
        <v>92.923000000000002</v>
      </c>
      <c r="F370" s="266"/>
      <c r="G370" s="267"/>
      <c r="H370" s="268"/>
      <c r="I370" s="262"/>
      <c r="J370" s="269"/>
      <c r="K370" s="262"/>
      <c r="M370" s="263" t="s">
        <v>489</v>
      </c>
      <c r="O370" s="251"/>
    </row>
    <row r="371" spans="1:80">
      <c r="A371" s="252">
        <v>86</v>
      </c>
      <c r="B371" s="253" t="s">
        <v>490</v>
      </c>
      <c r="C371" s="254" t="s">
        <v>491</v>
      </c>
      <c r="D371" s="255" t="s">
        <v>115</v>
      </c>
      <c r="E371" s="256">
        <v>46.461500000000001</v>
      </c>
      <c r="F371" s="256"/>
      <c r="G371" s="257">
        <f>E371*F371</f>
        <v>0</v>
      </c>
      <c r="H371" s="258">
        <v>0</v>
      </c>
      <c r="I371" s="259">
        <f>E371*H371</f>
        <v>0</v>
      </c>
      <c r="J371" s="258">
        <v>0</v>
      </c>
      <c r="K371" s="259">
        <f>E371*J371</f>
        <v>0</v>
      </c>
      <c r="O371" s="251">
        <v>2</v>
      </c>
      <c r="AA371" s="226">
        <v>1</v>
      </c>
      <c r="AB371" s="226">
        <v>1</v>
      </c>
      <c r="AC371" s="226">
        <v>1</v>
      </c>
      <c r="AZ371" s="226">
        <v>1</v>
      </c>
      <c r="BA371" s="226">
        <f>IF(AZ371=1,G371,0)</f>
        <v>0</v>
      </c>
      <c r="BB371" s="226">
        <f>IF(AZ371=2,G371,0)</f>
        <v>0</v>
      </c>
      <c r="BC371" s="226">
        <f>IF(AZ371=3,G371,0)</f>
        <v>0</v>
      </c>
      <c r="BD371" s="226">
        <f>IF(AZ371=4,G371,0)</f>
        <v>0</v>
      </c>
      <c r="BE371" s="226">
        <f>IF(AZ371=5,G371,0)</f>
        <v>0</v>
      </c>
      <c r="CA371" s="251">
        <v>1</v>
      </c>
      <c r="CB371" s="251">
        <v>1</v>
      </c>
    </row>
    <row r="372" spans="1:80">
      <c r="A372" s="260"/>
      <c r="B372" s="264"/>
      <c r="C372" s="322" t="s">
        <v>486</v>
      </c>
      <c r="D372" s="323"/>
      <c r="E372" s="265">
        <v>46.461500000000001</v>
      </c>
      <c r="F372" s="266"/>
      <c r="G372" s="267"/>
      <c r="H372" s="268"/>
      <c r="I372" s="262"/>
      <c r="J372" s="269"/>
      <c r="K372" s="262"/>
      <c r="M372" s="263" t="s">
        <v>486</v>
      </c>
      <c r="O372" s="251"/>
    </row>
    <row r="373" spans="1:80">
      <c r="A373" s="252">
        <v>87</v>
      </c>
      <c r="B373" s="253" t="s">
        <v>492</v>
      </c>
      <c r="C373" s="254" t="s">
        <v>493</v>
      </c>
      <c r="D373" s="255" t="s">
        <v>110</v>
      </c>
      <c r="E373" s="256">
        <v>178.5</v>
      </c>
      <c r="F373" s="256"/>
      <c r="G373" s="257">
        <f>E373*F373</f>
        <v>0</v>
      </c>
      <c r="H373" s="258">
        <v>0</v>
      </c>
      <c r="I373" s="259">
        <f>E373*H373</f>
        <v>0</v>
      </c>
      <c r="J373" s="258">
        <v>0</v>
      </c>
      <c r="K373" s="259">
        <f>E373*J373</f>
        <v>0</v>
      </c>
      <c r="O373" s="251">
        <v>2</v>
      </c>
      <c r="AA373" s="226">
        <v>1</v>
      </c>
      <c r="AB373" s="226">
        <v>1</v>
      </c>
      <c r="AC373" s="226">
        <v>1</v>
      </c>
      <c r="AZ373" s="226">
        <v>1</v>
      </c>
      <c r="BA373" s="226">
        <f>IF(AZ373=1,G373,0)</f>
        <v>0</v>
      </c>
      <c r="BB373" s="226">
        <f>IF(AZ373=2,G373,0)</f>
        <v>0</v>
      </c>
      <c r="BC373" s="226">
        <f>IF(AZ373=3,G373,0)</f>
        <v>0</v>
      </c>
      <c r="BD373" s="226">
        <f>IF(AZ373=4,G373,0)</f>
        <v>0</v>
      </c>
      <c r="BE373" s="226">
        <f>IF(AZ373=5,G373,0)</f>
        <v>0</v>
      </c>
      <c r="CA373" s="251">
        <v>1</v>
      </c>
      <c r="CB373" s="251">
        <v>1</v>
      </c>
    </row>
    <row r="374" spans="1:80">
      <c r="A374" s="260"/>
      <c r="B374" s="264"/>
      <c r="C374" s="322" t="s">
        <v>478</v>
      </c>
      <c r="D374" s="323"/>
      <c r="E374" s="265">
        <v>178.5</v>
      </c>
      <c r="F374" s="266"/>
      <c r="G374" s="267"/>
      <c r="H374" s="268"/>
      <c r="I374" s="262"/>
      <c r="J374" s="269"/>
      <c r="K374" s="262"/>
      <c r="M374" s="263" t="s">
        <v>478</v>
      </c>
      <c r="O374" s="251"/>
    </row>
    <row r="375" spans="1:80">
      <c r="A375" s="252">
        <v>88</v>
      </c>
      <c r="B375" s="253" t="s">
        <v>494</v>
      </c>
      <c r="C375" s="254" t="s">
        <v>495</v>
      </c>
      <c r="D375" s="255" t="s">
        <v>110</v>
      </c>
      <c r="E375" s="256">
        <v>10710</v>
      </c>
      <c r="F375" s="256"/>
      <c r="G375" s="257">
        <f>E375*F375</f>
        <v>0</v>
      </c>
      <c r="H375" s="258">
        <v>0</v>
      </c>
      <c r="I375" s="259">
        <f>E375*H375</f>
        <v>0</v>
      </c>
      <c r="J375" s="258">
        <v>0</v>
      </c>
      <c r="K375" s="259">
        <f>E375*J375</f>
        <v>0</v>
      </c>
      <c r="O375" s="251">
        <v>2</v>
      </c>
      <c r="AA375" s="226">
        <v>1</v>
      </c>
      <c r="AB375" s="226">
        <v>0</v>
      </c>
      <c r="AC375" s="226">
        <v>0</v>
      </c>
      <c r="AZ375" s="226">
        <v>1</v>
      </c>
      <c r="BA375" s="226">
        <f>IF(AZ375=1,G375,0)</f>
        <v>0</v>
      </c>
      <c r="BB375" s="226">
        <f>IF(AZ375=2,G375,0)</f>
        <v>0</v>
      </c>
      <c r="BC375" s="226">
        <f>IF(AZ375=3,G375,0)</f>
        <v>0</v>
      </c>
      <c r="BD375" s="226">
        <f>IF(AZ375=4,G375,0)</f>
        <v>0</v>
      </c>
      <c r="BE375" s="226">
        <f>IF(AZ375=5,G375,0)</f>
        <v>0</v>
      </c>
      <c r="CA375" s="251">
        <v>1</v>
      </c>
      <c r="CB375" s="251">
        <v>0</v>
      </c>
    </row>
    <row r="376" spans="1:80">
      <c r="A376" s="260"/>
      <c r="B376" s="264"/>
      <c r="C376" s="322" t="s">
        <v>481</v>
      </c>
      <c r="D376" s="323"/>
      <c r="E376" s="265">
        <v>10710</v>
      </c>
      <c r="F376" s="266"/>
      <c r="G376" s="267"/>
      <c r="H376" s="268"/>
      <c r="I376" s="262"/>
      <c r="J376" s="269"/>
      <c r="K376" s="262"/>
      <c r="M376" s="263" t="s">
        <v>481</v>
      </c>
      <c r="O376" s="251"/>
    </row>
    <row r="377" spans="1:80">
      <c r="A377" s="252">
        <v>89</v>
      </c>
      <c r="B377" s="253" t="s">
        <v>496</v>
      </c>
      <c r="C377" s="254" t="s">
        <v>497</v>
      </c>
      <c r="D377" s="255" t="s">
        <v>110</v>
      </c>
      <c r="E377" s="256">
        <v>178.5</v>
      </c>
      <c r="F377" s="256"/>
      <c r="G377" s="257">
        <f>E377*F377</f>
        <v>0</v>
      </c>
      <c r="H377" s="258">
        <v>0</v>
      </c>
      <c r="I377" s="259">
        <f>E377*H377</f>
        <v>0</v>
      </c>
      <c r="J377" s="258">
        <v>0</v>
      </c>
      <c r="K377" s="259">
        <f>E377*J377</f>
        <v>0</v>
      </c>
      <c r="O377" s="251">
        <v>2</v>
      </c>
      <c r="AA377" s="226">
        <v>1</v>
      </c>
      <c r="AB377" s="226">
        <v>1</v>
      </c>
      <c r="AC377" s="226">
        <v>1</v>
      </c>
      <c r="AZ377" s="226">
        <v>1</v>
      </c>
      <c r="BA377" s="226">
        <f>IF(AZ377=1,G377,0)</f>
        <v>0</v>
      </c>
      <c r="BB377" s="226">
        <f>IF(AZ377=2,G377,0)</f>
        <v>0</v>
      </c>
      <c r="BC377" s="226">
        <f>IF(AZ377=3,G377,0)</f>
        <v>0</v>
      </c>
      <c r="BD377" s="226">
        <f>IF(AZ377=4,G377,0)</f>
        <v>0</v>
      </c>
      <c r="BE377" s="226">
        <f>IF(AZ377=5,G377,0)</f>
        <v>0</v>
      </c>
      <c r="CA377" s="251">
        <v>1</v>
      </c>
      <c r="CB377" s="251">
        <v>1</v>
      </c>
    </row>
    <row r="378" spans="1:80">
      <c r="A378" s="260"/>
      <c r="B378" s="264"/>
      <c r="C378" s="322" t="s">
        <v>478</v>
      </c>
      <c r="D378" s="323"/>
      <c r="E378" s="265">
        <v>178.5</v>
      </c>
      <c r="F378" s="266"/>
      <c r="G378" s="267"/>
      <c r="H378" s="268"/>
      <c r="I378" s="262"/>
      <c r="J378" s="269"/>
      <c r="K378" s="262"/>
      <c r="M378" s="263" t="s">
        <v>478</v>
      </c>
      <c r="O378" s="251"/>
    </row>
    <row r="379" spans="1:80">
      <c r="A379" s="270"/>
      <c r="B379" s="271" t="s">
        <v>100</v>
      </c>
      <c r="C379" s="272" t="s">
        <v>461</v>
      </c>
      <c r="D379" s="273"/>
      <c r="E379" s="274"/>
      <c r="F379" s="275"/>
      <c r="G379" s="276">
        <f>SUM(G348:G378)</f>
        <v>0</v>
      </c>
      <c r="H379" s="277"/>
      <c r="I379" s="278">
        <f>SUM(I348:I378)</f>
        <v>0.35738878499999999</v>
      </c>
      <c r="J379" s="277"/>
      <c r="K379" s="278">
        <f>SUM(K348:K378)</f>
        <v>0</v>
      </c>
      <c r="O379" s="251">
        <v>4</v>
      </c>
      <c r="BA379" s="279">
        <f>SUM(BA348:BA378)</f>
        <v>0</v>
      </c>
      <c r="BB379" s="279">
        <f>SUM(BB348:BB378)</f>
        <v>0</v>
      </c>
      <c r="BC379" s="279">
        <f>SUM(BC348:BC378)</f>
        <v>0</v>
      </c>
      <c r="BD379" s="279">
        <f>SUM(BD348:BD378)</f>
        <v>0</v>
      </c>
      <c r="BE379" s="279">
        <f>SUM(BE348:BE378)</f>
        <v>0</v>
      </c>
    </row>
    <row r="380" spans="1:80">
      <c r="A380" s="241" t="s">
        <v>96</v>
      </c>
      <c r="B380" s="242" t="s">
        <v>498</v>
      </c>
      <c r="C380" s="243" t="s">
        <v>499</v>
      </c>
      <c r="D380" s="244"/>
      <c r="E380" s="245"/>
      <c r="F380" s="245"/>
      <c r="G380" s="246"/>
      <c r="H380" s="247"/>
      <c r="I380" s="248"/>
      <c r="J380" s="249"/>
      <c r="K380" s="250"/>
      <c r="O380" s="251">
        <v>1</v>
      </c>
    </row>
    <row r="381" spans="1:80">
      <c r="A381" s="252">
        <v>90</v>
      </c>
      <c r="B381" s="253" t="s">
        <v>501</v>
      </c>
      <c r="C381" s="254" t="s">
        <v>502</v>
      </c>
      <c r="D381" s="255" t="s">
        <v>191</v>
      </c>
      <c r="E381" s="256">
        <v>31.2</v>
      </c>
      <c r="F381" s="256"/>
      <c r="G381" s="257">
        <f>E381*F381</f>
        <v>0</v>
      </c>
      <c r="H381" s="258">
        <v>3.0000000000000001E-5</v>
      </c>
      <c r="I381" s="259">
        <f>E381*H381</f>
        <v>9.3599999999999998E-4</v>
      </c>
      <c r="J381" s="258">
        <v>0</v>
      </c>
      <c r="K381" s="259">
        <f>E381*J381</f>
        <v>0</v>
      </c>
      <c r="O381" s="251">
        <v>2</v>
      </c>
      <c r="AA381" s="226">
        <v>1</v>
      </c>
      <c r="AB381" s="226">
        <v>1</v>
      </c>
      <c r="AC381" s="226">
        <v>1</v>
      </c>
      <c r="AZ381" s="226">
        <v>1</v>
      </c>
      <c r="BA381" s="226">
        <f>IF(AZ381=1,G381,0)</f>
        <v>0</v>
      </c>
      <c r="BB381" s="226">
        <f>IF(AZ381=2,G381,0)</f>
        <v>0</v>
      </c>
      <c r="BC381" s="226">
        <f>IF(AZ381=3,G381,0)</f>
        <v>0</v>
      </c>
      <c r="BD381" s="226">
        <f>IF(AZ381=4,G381,0)</f>
        <v>0</v>
      </c>
      <c r="BE381" s="226">
        <f>IF(AZ381=5,G381,0)</f>
        <v>0</v>
      </c>
      <c r="CA381" s="251">
        <v>1</v>
      </c>
      <c r="CB381" s="251">
        <v>1</v>
      </c>
    </row>
    <row r="382" spans="1:80">
      <c r="A382" s="260"/>
      <c r="B382" s="261"/>
      <c r="C382" s="319" t="s">
        <v>503</v>
      </c>
      <c r="D382" s="320"/>
      <c r="E382" s="320"/>
      <c r="F382" s="320"/>
      <c r="G382" s="321"/>
      <c r="I382" s="262"/>
      <c r="K382" s="262"/>
      <c r="L382" s="263" t="s">
        <v>503</v>
      </c>
      <c r="O382" s="251">
        <v>3</v>
      </c>
    </row>
    <row r="383" spans="1:80">
      <c r="A383" s="260"/>
      <c r="B383" s="264"/>
      <c r="C383" s="322" t="s">
        <v>504</v>
      </c>
      <c r="D383" s="323"/>
      <c r="E383" s="265">
        <v>31.2</v>
      </c>
      <c r="F383" s="266"/>
      <c r="G383" s="267"/>
      <c r="H383" s="268"/>
      <c r="I383" s="262"/>
      <c r="J383" s="269"/>
      <c r="K383" s="262"/>
      <c r="M383" s="263" t="s">
        <v>504</v>
      </c>
      <c r="O383" s="251"/>
    </row>
    <row r="384" spans="1:80">
      <c r="A384" s="252">
        <v>91</v>
      </c>
      <c r="B384" s="253" t="s">
        <v>505</v>
      </c>
      <c r="C384" s="254" t="s">
        <v>506</v>
      </c>
      <c r="D384" s="255" t="s">
        <v>191</v>
      </c>
      <c r="E384" s="256">
        <v>31.2</v>
      </c>
      <c r="F384" s="256"/>
      <c r="G384" s="257">
        <f>E384*F384</f>
        <v>0</v>
      </c>
      <c r="H384" s="258">
        <v>1E-4</v>
      </c>
      <c r="I384" s="259">
        <f>E384*H384</f>
        <v>3.1199999999999999E-3</v>
      </c>
      <c r="J384" s="258">
        <v>0</v>
      </c>
      <c r="K384" s="259">
        <f>E384*J384</f>
        <v>0</v>
      </c>
      <c r="O384" s="251">
        <v>2</v>
      </c>
      <c r="AA384" s="226">
        <v>1</v>
      </c>
      <c r="AB384" s="226">
        <v>1</v>
      </c>
      <c r="AC384" s="226">
        <v>1</v>
      </c>
      <c r="AZ384" s="226">
        <v>1</v>
      </c>
      <c r="BA384" s="226">
        <f>IF(AZ384=1,G384,0)</f>
        <v>0</v>
      </c>
      <c r="BB384" s="226">
        <f>IF(AZ384=2,G384,0)</f>
        <v>0</v>
      </c>
      <c r="BC384" s="226">
        <f>IF(AZ384=3,G384,0)</f>
        <v>0</v>
      </c>
      <c r="BD384" s="226">
        <f>IF(AZ384=4,G384,0)</f>
        <v>0</v>
      </c>
      <c r="BE384" s="226">
        <f>IF(AZ384=5,G384,0)</f>
        <v>0</v>
      </c>
      <c r="CA384" s="251">
        <v>1</v>
      </c>
      <c r="CB384" s="251">
        <v>1</v>
      </c>
    </row>
    <row r="385" spans="1:80">
      <c r="A385" s="260"/>
      <c r="B385" s="264"/>
      <c r="C385" s="322" t="s">
        <v>504</v>
      </c>
      <c r="D385" s="323"/>
      <c r="E385" s="265">
        <v>31.2</v>
      </c>
      <c r="F385" s="266"/>
      <c r="G385" s="267"/>
      <c r="H385" s="268"/>
      <c r="I385" s="262"/>
      <c r="J385" s="269"/>
      <c r="K385" s="262"/>
      <c r="M385" s="263" t="s">
        <v>504</v>
      </c>
      <c r="O385" s="251"/>
    </row>
    <row r="386" spans="1:80" ht="22.5">
      <c r="A386" s="252">
        <v>92</v>
      </c>
      <c r="B386" s="253" t="s">
        <v>507</v>
      </c>
      <c r="C386" s="254" t="s">
        <v>508</v>
      </c>
      <c r="D386" s="255" t="s">
        <v>312</v>
      </c>
      <c r="E386" s="256">
        <v>4.5999999999999996</v>
      </c>
      <c r="F386" s="256"/>
      <c r="G386" s="257">
        <f>E386*F386</f>
        <v>0</v>
      </c>
      <c r="H386" s="258">
        <v>6.1530000000000001E-2</v>
      </c>
      <c r="I386" s="259">
        <f>E386*H386</f>
        <v>0.28303800000000001</v>
      </c>
      <c r="J386" s="258">
        <v>0</v>
      </c>
      <c r="K386" s="259">
        <f>E386*J386</f>
        <v>0</v>
      </c>
      <c r="O386" s="251">
        <v>2</v>
      </c>
      <c r="AA386" s="226">
        <v>1</v>
      </c>
      <c r="AB386" s="226">
        <v>0</v>
      </c>
      <c r="AC386" s="226">
        <v>0</v>
      </c>
      <c r="AZ386" s="226">
        <v>1</v>
      </c>
      <c r="BA386" s="226">
        <f>IF(AZ386=1,G386,0)</f>
        <v>0</v>
      </c>
      <c r="BB386" s="226">
        <f>IF(AZ386=2,G386,0)</f>
        <v>0</v>
      </c>
      <c r="BC386" s="226">
        <f>IF(AZ386=3,G386,0)</f>
        <v>0</v>
      </c>
      <c r="BD386" s="226">
        <f>IF(AZ386=4,G386,0)</f>
        <v>0</v>
      </c>
      <c r="BE386" s="226">
        <f>IF(AZ386=5,G386,0)</f>
        <v>0</v>
      </c>
      <c r="CA386" s="251">
        <v>1</v>
      </c>
      <c r="CB386" s="251">
        <v>0</v>
      </c>
    </row>
    <row r="387" spans="1:80" ht="22.5">
      <c r="A387" s="260"/>
      <c r="B387" s="261"/>
      <c r="C387" s="319" t="s">
        <v>509</v>
      </c>
      <c r="D387" s="320"/>
      <c r="E387" s="320"/>
      <c r="F387" s="320"/>
      <c r="G387" s="321"/>
      <c r="I387" s="262"/>
      <c r="K387" s="262"/>
      <c r="L387" s="263" t="s">
        <v>509</v>
      </c>
      <c r="O387" s="251">
        <v>3</v>
      </c>
    </row>
    <row r="388" spans="1:80">
      <c r="A388" s="260"/>
      <c r="B388" s="264"/>
      <c r="C388" s="322" t="s">
        <v>510</v>
      </c>
      <c r="D388" s="323"/>
      <c r="E388" s="265">
        <v>4.5999999999999996</v>
      </c>
      <c r="F388" s="266"/>
      <c r="G388" s="267"/>
      <c r="H388" s="268"/>
      <c r="I388" s="262"/>
      <c r="J388" s="269"/>
      <c r="K388" s="262"/>
      <c r="M388" s="263" t="s">
        <v>510</v>
      </c>
      <c r="O388" s="251"/>
    </row>
    <row r="389" spans="1:80">
      <c r="A389" s="252">
        <v>93</v>
      </c>
      <c r="B389" s="253" t="s">
        <v>511</v>
      </c>
      <c r="C389" s="254" t="s">
        <v>512</v>
      </c>
      <c r="D389" s="255" t="s">
        <v>110</v>
      </c>
      <c r="E389" s="256">
        <v>236.0967</v>
      </c>
      <c r="F389" s="256"/>
      <c r="G389" s="257">
        <f>E389*F389</f>
        <v>0</v>
      </c>
      <c r="H389" s="258">
        <v>4.0000000000000003E-5</v>
      </c>
      <c r="I389" s="259">
        <f>E389*H389</f>
        <v>9.4438680000000011E-3</v>
      </c>
      <c r="J389" s="258">
        <v>0</v>
      </c>
      <c r="K389" s="259">
        <f>E389*J389</f>
        <v>0</v>
      </c>
      <c r="O389" s="251">
        <v>2</v>
      </c>
      <c r="AA389" s="226">
        <v>1</v>
      </c>
      <c r="AB389" s="226">
        <v>0</v>
      </c>
      <c r="AC389" s="226">
        <v>0</v>
      </c>
      <c r="AZ389" s="226">
        <v>1</v>
      </c>
      <c r="BA389" s="226">
        <f>IF(AZ389=1,G389,0)</f>
        <v>0</v>
      </c>
      <c r="BB389" s="226">
        <f>IF(AZ389=2,G389,0)</f>
        <v>0</v>
      </c>
      <c r="BC389" s="226">
        <f>IF(AZ389=3,G389,0)</f>
        <v>0</v>
      </c>
      <c r="BD389" s="226">
        <f>IF(AZ389=4,G389,0)</f>
        <v>0</v>
      </c>
      <c r="BE389" s="226">
        <f>IF(AZ389=5,G389,0)</f>
        <v>0</v>
      </c>
      <c r="CA389" s="251">
        <v>1</v>
      </c>
      <c r="CB389" s="251">
        <v>0</v>
      </c>
    </row>
    <row r="390" spans="1:80" ht="45">
      <c r="A390" s="260"/>
      <c r="B390" s="261"/>
      <c r="C390" s="319" t="s">
        <v>513</v>
      </c>
      <c r="D390" s="320"/>
      <c r="E390" s="320"/>
      <c r="F390" s="320"/>
      <c r="G390" s="321"/>
      <c r="I390" s="262"/>
      <c r="K390" s="262"/>
      <c r="L390" s="263" t="s">
        <v>513</v>
      </c>
      <c r="O390" s="251">
        <v>3</v>
      </c>
    </row>
    <row r="391" spans="1:80" ht="33.75">
      <c r="A391" s="260"/>
      <c r="B391" s="261"/>
      <c r="C391" s="319" t="s">
        <v>514</v>
      </c>
      <c r="D391" s="320"/>
      <c r="E391" s="320"/>
      <c r="F391" s="320"/>
      <c r="G391" s="321"/>
      <c r="I391" s="262"/>
      <c r="K391" s="262"/>
      <c r="L391" s="263" t="s">
        <v>514</v>
      </c>
      <c r="O391" s="251">
        <v>3</v>
      </c>
    </row>
    <row r="392" spans="1:80" ht="22.5">
      <c r="A392" s="260"/>
      <c r="B392" s="261"/>
      <c r="C392" s="319" t="s">
        <v>515</v>
      </c>
      <c r="D392" s="320"/>
      <c r="E392" s="320"/>
      <c r="F392" s="320"/>
      <c r="G392" s="321"/>
      <c r="I392" s="262"/>
      <c r="K392" s="262"/>
      <c r="L392" s="263" t="s">
        <v>515</v>
      </c>
      <c r="O392" s="251">
        <v>3</v>
      </c>
    </row>
    <row r="393" spans="1:80">
      <c r="A393" s="260"/>
      <c r="B393" s="261"/>
      <c r="C393" s="319" t="s">
        <v>516</v>
      </c>
      <c r="D393" s="320"/>
      <c r="E393" s="320"/>
      <c r="F393" s="320"/>
      <c r="G393" s="321"/>
      <c r="I393" s="262"/>
      <c r="K393" s="262"/>
      <c r="L393" s="263" t="s">
        <v>516</v>
      </c>
      <c r="O393" s="251">
        <v>3</v>
      </c>
    </row>
    <row r="394" spans="1:80">
      <c r="A394" s="260"/>
      <c r="B394" s="264"/>
      <c r="C394" s="322" t="s">
        <v>517</v>
      </c>
      <c r="D394" s="323"/>
      <c r="E394" s="265">
        <v>108.23</v>
      </c>
      <c r="F394" s="266"/>
      <c r="G394" s="267"/>
      <c r="H394" s="268"/>
      <c r="I394" s="262"/>
      <c r="J394" s="269"/>
      <c r="K394" s="262"/>
      <c r="M394" s="263" t="s">
        <v>517</v>
      </c>
      <c r="O394" s="251"/>
    </row>
    <row r="395" spans="1:80">
      <c r="A395" s="260"/>
      <c r="B395" s="264"/>
      <c r="C395" s="322" t="s">
        <v>518</v>
      </c>
      <c r="D395" s="323"/>
      <c r="E395" s="265">
        <v>15</v>
      </c>
      <c r="F395" s="266"/>
      <c r="G395" s="267"/>
      <c r="H395" s="268"/>
      <c r="I395" s="262"/>
      <c r="J395" s="269"/>
      <c r="K395" s="262"/>
      <c r="M395" s="263" t="s">
        <v>518</v>
      </c>
      <c r="O395" s="251"/>
    </row>
    <row r="396" spans="1:80">
      <c r="A396" s="260"/>
      <c r="B396" s="264"/>
      <c r="C396" s="322" t="s">
        <v>519</v>
      </c>
      <c r="D396" s="323"/>
      <c r="E396" s="265">
        <v>67.866699999999994</v>
      </c>
      <c r="F396" s="266"/>
      <c r="G396" s="267"/>
      <c r="H396" s="268"/>
      <c r="I396" s="262"/>
      <c r="J396" s="269"/>
      <c r="K396" s="262"/>
      <c r="M396" s="263" t="s">
        <v>519</v>
      </c>
      <c r="O396" s="251"/>
    </row>
    <row r="397" spans="1:80">
      <c r="A397" s="260"/>
      <c r="B397" s="264"/>
      <c r="C397" s="322" t="s">
        <v>520</v>
      </c>
      <c r="D397" s="323"/>
      <c r="E397" s="265">
        <v>15</v>
      </c>
      <c r="F397" s="266"/>
      <c r="G397" s="267"/>
      <c r="H397" s="268"/>
      <c r="I397" s="262"/>
      <c r="J397" s="269"/>
      <c r="K397" s="262"/>
      <c r="M397" s="263" t="s">
        <v>520</v>
      </c>
      <c r="O397" s="251"/>
    </row>
    <row r="398" spans="1:80">
      <c r="A398" s="260"/>
      <c r="B398" s="264"/>
      <c r="C398" s="322" t="s">
        <v>521</v>
      </c>
      <c r="D398" s="323"/>
      <c r="E398" s="265">
        <v>15</v>
      </c>
      <c r="F398" s="266"/>
      <c r="G398" s="267"/>
      <c r="H398" s="268"/>
      <c r="I398" s="262"/>
      <c r="J398" s="269"/>
      <c r="K398" s="262"/>
      <c r="M398" s="263" t="s">
        <v>521</v>
      </c>
      <c r="O398" s="251"/>
    </row>
    <row r="399" spans="1:80">
      <c r="A399" s="260"/>
      <c r="B399" s="264"/>
      <c r="C399" s="322" t="s">
        <v>522</v>
      </c>
      <c r="D399" s="323"/>
      <c r="E399" s="265">
        <v>15</v>
      </c>
      <c r="F399" s="266"/>
      <c r="G399" s="267"/>
      <c r="H399" s="268"/>
      <c r="I399" s="262"/>
      <c r="J399" s="269"/>
      <c r="K399" s="262"/>
      <c r="M399" s="263" t="s">
        <v>522</v>
      </c>
      <c r="O399" s="251"/>
    </row>
    <row r="400" spans="1:80">
      <c r="A400" s="270"/>
      <c r="B400" s="271" t="s">
        <v>100</v>
      </c>
      <c r="C400" s="272" t="s">
        <v>500</v>
      </c>
      <c r="D400" s="273"/>
      <c r="E400" s="274"/>
      <c r="F400" s="275"/>
      <c r="G400" s="276">
        <f>SUM(G380:G399)</f>
        <v>0</v>
      </c>
      <c r="H400" s="277"/>
      <c r="I400" s="278">
        <f>SUM(I380:I399)</f>
        <v>0.29653786800000004</v>
      </c>
      <c r="J400" s="277"/>
      <c r="K400" s="278">
        <f>SUM(K380:K399)</f>
        <v>0</v>
      </c>
      <c r="O400" s="251">
        <v>4</v>
      </c>
      <c r="BA400" s="279">
        <f>SUM(BA380:BA399)</f>
        <v>0</v>
      </c>
      <c r="BB400" s="279">
        <f>SUM(BB380:BB399)</f>
        <v>0</v>
      </c>
      <c r="BC400" s="279">
        <f>SUM(BC380:BC399)</f>
        <v>0</v>
      </c>
      <c r="BD400" s="279">
        <f>SUM(BD380:BD399)</f>
        <v>0</v>
      </c>
      <c r="BE400" s="279">
        <f>SUM(BE380:BE399)</f>
        <v>0</v>
      </c>
    </row>
    <row r="401" spans="1:80">
      <c r="A401" s="241" t="s">
        <v>96</v>
      </c>
      <c r="B401" s="242" t="s">
        <v>523</v>
      </c>
      <c r="C401" s="243" t="s">
        <v>524</v>
      </c>
      <c r="D401" s="244"/>
      <c r="E401" s="245"/>
      <c r="F401" s="245"/>
      <c r="G401" s="246"/>
      <c r="H401" s="247"/>
      <c r="I401" s="248"/>
      <c r="J401" s="249"/>
      <c r="K401" s="250"/>
      <c r="O401" s="251">
        <v>1</v>
      </c>
    </row>
    <row r="402" spans="1:80">
      <c r="A402" s="252">
        <v>94</v>
      </c>
      <c r="B402" s="253" t="s">
        <v>526</v>
      </c>
      <c r="C402" s="254" t="s">
        <v>527</v>
      </c>
      <c r="D402" s="255" t="s">
        <v>312</v>
      </c>
      <c r="E402" s="256">
        <v>2.4700000000000002</v>
      </c>
      <c r="F402" s="256"/>
      <c r="G402" s="257">
        <f>E402*F402</f>
        <v>0</v>
      </c>
      <c r="H402" s="258">
        <v>0</v>
      </c>
      <c r="I402" s="259">
        <f>E402*H402</f>
        <v>0</v>
      </c>
      <c r="J402" s="258">
        <v>-0.11</v>
      </c>
      <c r="K402" s="259">
        <f>E402*J402</f>
        <v>-0.2717</v>
      </c>
      <c r="O402" s="251">
        <v>2</v>
      </c>
      <c r="AA402" s="226">
        <v>1</v>
      </c>
      <c r="AB402" s="226">
        <v>1</v>
      </c>
      <c r="AC402" s="226">
        <v>1</v>
      </c>
      <c r="AZ402" s="226">
        <v>1</v>
      </c>
      <c r="BA402" s="226">
        <f>IF(AZ402=1,G402,0)</f>
        <v>0</v>
      </c>
      <c r="BB402" s="226">
        <f>IF(AZ402=2,G402,0)</f>
        <v>0</v>
      </c>
      <c r="BC402" s="226">
        <f>IF(AZ402=3,G402,0)</f>
        <v>0</v>
      </c>
      <c r="BD402" s="226">
        <f>IF(AZ402=4,G402,0)</f>
        <v>0</v>
      </c>
      <c r="BE402" s="226">
        <f>IF(AZ402=5,G402,0)</f>
        <v>0</v>
      </c>
      <c r="CA402" s="251">
        <v>1</v>
      </c>
      <c r="CB402" s="251">
        <v>1</v>
      </c>
    </row>
    <row r="403" spans="1:80">
      <c r="A403" s="260"/>
      <c r="B403" s="264"/>
      <c r="C403" s="322" t="s">
        <v>528</v>
      </c>
      <c r="D403" s="323"/>
      <c r="E403" s="265">
        <v>2.4700000000000002</v>
      </c>
      <c r="F403" s="266"/>
      <c r="G403" s="267"/>
      <c r="H403" s="268"/>
      <c r="I403" s="262"/>
      <c r="J403" s="269"/>
      <c r="K403" s="262"/>
      <c r="M403" s="263" t="s">
        <v>528</v>
      </c>
      <c r="O403" s="251"/>
    </row>
    <row r="404" spans="1:80">
      <c r="A404" s="252">
        <v>95</v>
      </c>
      <c r="B404" s="253" t="s">
        <v>529</v>
      </c>
      <c r="C404" s="254" t="s">
        <v>530</v>
      </c>
      <c r="D404" s="255" t="s">
        <v>110</v>
      </c>
      <c r="E404" s="256">
        <v>5.1870000000000003</v>
      </c>
      <c r="F404" s="256"/>
      <c r="G404" s="257">
        <f>E404*F404</f>
        <v>0</v>
      </c>
      <c r="H404" s="258">
        <v>6.7000000000000002E-4</v>
      </c>
      <c r="I404" s="259">
        <f>E404*H404</f>
        <v>3.4752900000000002E-3</v>
      </c>
      <c r="J404" s="258">
        <v>-0.13100000000000001</v>
      </c>
      <c r="K404" s="259">
        <f>E404*J404</f>
        <v>-0.67949700000000002</v>
      </c>
      <c r="O404" s="251">
        <v>2</v>
      </c>
      <c r="AA404" s="226">
        <v>1</v>
      </c>
      <c r="AB404" s="226">
        <v>1</v>
      </c>
      <c r="AC404" s="226">
        <v>1</v>
      </c>
      <c r="AZ404" s="226">
        <v>1</v>
      </c>
      <c r="BA404" s="226">
        <f>IF(AZ404=1,G404,0)</f>
        <v>0</v>
      </c>
      <c r="BB404" s="226">
        <f>IF(AZ404=2,G404,0)</f>
        <v>0</v>
      </c>
      <c r="BC404" s="226">
        <f>IF(AZ404=3,G404,0)</f>
        <v>0</v>
      </c>
      <c r="BD404" s="226">
        <f>IF(AZ404=4,G404,0)</f>
        <v>0</v>
      </c>
      <c r="BE404" s="226">
        <f>IF(AZ404=5,G404,0)</f>
        <v>0</v>
      </c>
      <c r="CA404" s="251">
        <v>1</v>
      </c>
      <c r="CB404" s="251">
        <v>1</v>
      </c>
    </row>
    <row r="405" spans="1:80">
      <c r="A405" s="260"/>
      <c r="B405" s="264"/>
      <c r="C405" s="322" t="s">
        <v>531</v>
      </c>
      <c r="D405" s="323"/>
      <c r="E405" s="265">
        <v>5.1870000000000003</v>
      </c>
      <c r="F405" s="266"/>
      <c r="G405" s="267"/>
      <c r="H405" s="268"/>
      <c r="I405" s="262"/>
      <c r="J405" s="269"/>
      <c r="K405" s="262"/>
      <c r="M405" s="263" t="s">
        <v>531</v>
      </c>
      <c r="O405" s="251"/>
    </row>
    <row r="406" spans="1:80">
      <c r="A406" s="252">
        <v>96</v>
      </c>
      <c r="B406" s="253" t="s">
        <v>532</v>
      </c>
      <c r="C406" s="254" t="s">
        <v>533</v>
      </c>
      <c r="D406" s="255" t="s">
        <v>115</v>
      </c>
      <c r="E406" s="256">
        <v>1.8144</v>
      </c>
      <c r="F406" s="256"/>
      <c r="G406" s="257">
        <f>E406*F406</f>
        <v>0</v>
      </c>
      <c r="H406" s="258">
        <v>1.2800000000000001E-3</v>
      </c>
      <c r="I406" s="259">
        <f>E406*H406</f>
        <v>2.3224320000000001E-3</v>
      </c>
      <c r="J406" s="258">
        <v>-1.8</v>
      </c>
      <c r="K406" s="259">
        <f>E406*J406</f>
        <v>-3.2659199999999999</v>
      </c>
      <c r="O406" s="251">
        <v>2</v>
      </c>
      <c r="AA406" s="226">
        <v>1</v>
      </c>
      <c r="AB406" s="226">
        <v>1</v>
      </c>
      <c r="AC406" s="226">
        <v>1</v>
      </c>
      <c r="AZ406" s="226">
        <v>1</v>
      </c>
      <c r="BA406" s="226">
        <f>IF(AZ406=1,G406,0)</f>
        <v>0</v>
      </c>
      <c r="BB406" s="226">
        <f>IF(AZ406=2,G406,0)</f>
        <v>0</v>
      </c>
      <c r="BC406" s="226">
        <f>IF(AZ406=3,G406,0)</f>
        <v>0</v>
      </c>
      <c r="BD406" s="226">
        <f>IF(AZ406=4,G406,0)</f>
        <v>0</v>
      </c>
      <c r="BE406" s="226">
        <f>IF(AZ406=5,G406,0)</f>
        <v>0</v>
      </c>
      <c r="CA406" s="251">
        <v>1</v>
      </c>
      <c r="CB406" s="251">
        <v>1</v>
      </c>
    </row>
    <row r="407" spans="1:80">
      <c r="A407" s="260"/>
      <c r="B407" s="264"/>
      <c r="C407" s="322" t="s">
        <v>534</v>
      </c>
      <c r="D407" s="323"/>
      <c r="E407" s="265">
        <v>0.4536</v>
      </c>
      <c r="F407" s="266"/>
      <c r="G407" s="267"/>
      <c r="H407" s="268"/>
      <c r="I407" s="262"/>
      <c r="J407" s="269"/>
      <c r="K407" s="262"/>
      <c r="M407" s="263" t="s">
        <v>534</v>
      </c>
      <c r="O407" s="251"/>
    </row>
    <row r="408" spans="1:80">
      <c r="A408" s="260"/>
      <c r="B408" s="264"/>
      <c r="C408" s="322" t="s">
        <v>535</v>
      </c>
      <c r="D408" s="323"/>
      <c r="E408" s="265">
        <v>0.4536</v>
      </c>
      <c r="F408" s="266"/>
      <c r="G408" s="267"/>
      <c r="H408" s="268"/>
      <c r="I408" s="262"/>
      <c r="J408" s="269"/>
      <c r="K408" s="262"/>
      <c r="M408" s="263" t="s">
        <v>535</v>
      </c>
      <c r="O408" s="251"/>
    </row>
    <row r="409" spans="1:80">
      <c r="A409" s="260"/>
      <c r="B409" s="264"/>
      <c r="C409" s="322" t="s">
        <v>536</v>
      </c>
      <c r="D409" s="323"/>
      <c r="E409" s="265">
        <v>0.4536</v>
      </c>
      <c r="F409" s="266"/>
      <c r="G409" s="267"/>
      <c r="H409" s="268"/>
      <c r="I409" s="262"/>
      <c r="J409" s="269"/>
      <c r="K409" s="262"/>
      <c r="M409" s="263" t="s">
        <v>536</v>
      </c>
      <c r="O409" s="251"/>
    </row>
    <row r="410" spans="1:80">
      <c r="A410" s="260"/>
      <c r="B410" s="264"/>
      <c r="C410" s="322" t="s">
        <v>537</v>
      </c>
      <c r="D410" s="323"/>
      <c r="E410" s="265">
        <v>0.4536</v>
      </c>
      <c r="F410" s="266"/>
      <c r="G410" s="267"/>
      <c r="H410" s="268"/>
      <c r="I410" s="262"/>
      <c r="J410" s="269"/>
      <c r="K410" s="262"/>
      <c r="M410" s="263" t="s">
        <v>537</v>
      </c>
      <c r="O410" s="251"/>
    </row>
    <row r="411" spans="1:80">
      <c r="A411" s="252">
        <v>97</v>
      </c>
      <c r="B411" s="253" t="s">
        <v>538</v>
      </c>
      <c r="C411" s="254" t="s">
        <v>539</v>
      </c>
      <c r="D411" s="255" t="s">
        <v>115</v>
      </c>
      <c r="E411" s="256">
        <v>0.3705</v>
      </c>
      <c r="F411" s="256"/>
      <c r="G411" s="257">
        <f>E411*F411</f>
        <v>0</v>
      </c>
      <c r="H411" s="258">
        <v>1.2800000000000001E-3</v>
      </c>
      <c r="I411" s="259">
        <f>E411*H411</f>
        <v>4.7424000000000001E-4</v>
      </c>
      <c r="J411" s="258">
        <v>-1.95</v>
      </c>
      <c r="K411" s="259">
        <f>E411*J411</f>
        <v>-0.72247499999999998</v>
      </c>
      <c r="O411" s="251">
        <v>2</v>
      </c>
      <c r="AA411" s="226">
        <v>1</v>
      </c>
      <c r="AB411" s="226">
        <v>1</v>
      </c>
      <c r="AC411" s="226">
        <v>1</v>
      </c>
      <c r="AZ411" s="226">
        <v>1</v>
      </c>
      <c r="BA411" s="226">
        <f>IF(AZ411=1,G411,0)</f>
        <v>0</v>
      </c>
      <c r="BB411" s="226">
        <f>IF(AZ411=2,G411,0)</f>
        <v>0</v>
      </c>
      <c r="BC411" s="226">
        <f>IF(AZ411=3,G411,0)</f>
        <v>0</v>
      </c>
      <c r="BD411" s="226">
        <f>IF(AZ411=4,G411,0)</f>
        <v>0</v>
      </c>
      <c r="BE411" s="226">
        <f>IF(AZ411=5,G411,0)</f>
        <v>0</v>
      </c>
      <c r="CA411" s="251">
        <v>1</v>
      </c>
      <c r="CB411" s="251">
        <v>1</v>
      </c>
    </row>
    <row r="412" spans="1:80">
      <c r="A412" s="260"/>
      <c r="B412" s="264"/>
      <c r="C412" s="322" t="s">
        <v>540</v>
      </c>
      <c r="D412" s="323"/>
      <c r="E412" s="265">
        <v>0.3705</v>
      </c>
      <c r="F412" s="266"/>
      <c r="G412" s="267"/>
      <c r="H412" s="268"/>
      <c r="I412" s="262"/>
      <c r="J412" s="269"/>
      <c r="K412" s="262"/>
      <c r="M412" s="263" t="s">
        <v>540</v>
      </c>
      <c r="O412" s="251"/>
    </row>
    <row r="413" spans="1:80">
      <c r="A413" s="252">
        <v>98</v>
      </c>
      <c r="B413" s="253" t="s">
        <v>541</v>
      </c>
      <c r="C413" s="254" t="s">
        <v>542</v>
      </c>
      <c r="D413" s="255" t="s">
        <v>115</v>
      </c>
      <c r="E413" s="256">
        <v>1.1671</v>
      </c>
      <c r="F413" s="256"/>
      <c r="G413" s="257">
        <f>E413*F413</f>
        <v>0</v>
      </c>
      <c r="H413" s="258">
        <v>0</v>
      </c>
      <c r="I413" s="259">
        <f>E413*H413</f>
        <v>0</v>
      </c>
      <c r="J413" s="258">
        <v>-2</v>
      </c>
      <c r="K413" s="259">
        <f>E413*J413</f>
        <v>-2.3342000000000001</v>
      </c>
      <c r="O413" s="251">
        <v>2</v>
      </c>
      <c r="AA413" s="226">
        <v>1</v>
      </c>
      <c r="AB413" s="226">
        <v>1</v>
      </c>
      <c r="AC413" s="226">
        <v>1</v>
      </c>
      <c r="AZ413" s="226">
        <v>1</v>
      </c>
      <c r="BA413" s="226">
        <f>IF(AZ413=1,G413,0)</f>
        <v>0</v>
      </c>
      <c r="BB413" s="226">
        <f>IF(AZ413=2,G413,0)</f>
        <v>0</v>
      </c>
      <c r="BC413" s="226">
        <f>IF(AZ413=3,G413,0)</f>
        <v>0</v>
      </c>
      <c r="BD413" s="226">
        <f>IF(AZ413=4,G413,0)</f>
        <v>0</v>
      </c>
      <c r="BE413" s="226">
        <f>IF(AZ413=5,G413,0)</f>
        <v>0</v>
      </c>
      <c r="CA413" s="251">
        <v>1</v>
      </c>
      <c r="CB413" s="251">
        <v>1</v>
      </c>
    </row>
    <row r="414" spans="1:80">
      <c r="A414" s="260"/>
      <c r="B414" s="264"/>
      <c r="C414" s="322" t="s">
        <v>543</v>
      </c>
      <c r="D414" s="323"/>
      <c r="E414" s="265">
        <v>1.1671</v>
      </c>
      <c r="F414" s="266"/>
      <c r="G414" s="267"/>
      <c r="H414" s="268"/>
      <c r="I414" s="262"/>
      <c r="J414" s="269"/>
      <c r="K414" s="262"/>
      <c r="M414" s="263" t="s">
        <v>543</v>
      </c>
      <c r="O414" s="251"/>
    </row>
    <row r="415" spans="1:80" ht="22.5">
      <c r="A415" s="252">
        <v>99</v>
      </c>
      <c r="B415" s="253" t="s">
        <v>544</v>
      </c>
      <c r="C415" s="254" t="s">
        <v>545</v>
      </c>
      <c r="D415" s="255" t="s">
        <v>110</v>
      </c>
      <c r="E415" s="256">
        <v>3.1616</v>
      </c>
      <c r="F415" s="256"/>
      <c r="G415" s="257">
        <f>E415*F415</f>
        <v>0</v>
      </c>
      <c r="H415" s="258">
        <v>6.7000000000000002E-4</v>
      </c>
      <c r="I415" s="259">
        <f>E415*H415</f>
        <v>2.118272E-3</v>
      </c>
      <c r="J415" s="258">
        <v>-0.16500000000000001</v>
      </c>
      <c r="K415" s="259">
        <f>E415*J415</f>
        <v>-0.52166400000000002</v>
      </c>
      <c r="O415" s="251">
        <v>2</v>
      </c>
      <c r="AA415" s="226">
        <v>1</v>
      </c>
      <c r="AB415" s="226">
        <v>0</v>
      </c>
      <c r="AC415" s="226">
        <v>0</v>
      </c>
      <c r="AZ415" s="226">
        <v>1</v>
      </c>
      <c r="BA415" s="226">
        <f>IF(AZ415=1,G415,0)</f>
        <v>0</v>
      </c>
      <c r="BB415" s="226">
        <f>IF(AZ415=2,G415,0)</f>
        <v>0</v>
      </c>
      <c r="BC415" s="226">
        <f>IF(AZ415=3,G415,0)</f>
        <v>0</v>
      </c>
      <c r="BD415" s="226">
        <f>IF(AZ415=4,G415,0)</f>
        <v>0</v>
      </c>
      <c r="BE415" s="226">
        <f>IF(AZ415=5,G415,0)</f>
        <v>0</v>
      </c>
      <c r="CA415" s="251">
        <v>1</v>
      </c>
      <c r="CB415" s="251">
        <v>0</v>
      </c>
    </row>
    <row r="416" spans="1:80">
      <c r="A416" s="260"/>
      <c r="B416" s="264"/>
      <c r="C416" s="322" t="s">
        <v>546</v>
      </c>
      <c r="D416" s="323"/>
      <c r="E416" s="265">
        <v>3.1616</v>
      </c>
      <c r="F416" s="266"/>
      <c r="G416" s="267"/>
      <c r="H416" s="268"/>
      <c r="I416" s="262"/>
      <c r="J416" s="269"/>
      <c r="K416" s="262"/>
      <c r="M416" s="263" t="s">
        <v>546</v>
      </c>
      <c r="O416" s="251"/>
    </row>
    <row r="417" spans="1:80">
      <c r="A417" s="252">
        <v>100</v>
      </c>
      <c r="B417" s="253" t="s">
        <v>547</v>
      </c>
      <c r="C417" s="254" t="s">
        <v>548</v>
      </c>
      <c r="D417" s="255" t="s">
        <v>115</v>
      </c>
      <c r="E417" s="256">
        <v>0.83979999999999999</v>
      </c>
      <c r="F417" s="256"/>
      <c r="G417" s="257">
        <f>E417*F417</f>
        <v>0</v>
      </c>
      <c r="H417" s="258">
        <v>0</v>
      </c>
      <c r="I417" s="259">
        <f>E417*H417</f>
        <v>0</v>
      </c>
      <c r="J417" s="258">
        <v>-2.2000000000000002</v>
      </c>
      <c r="K417" s="259">
        <f>E417*J417</f>
        <v>-1.8475600000000001</v>
      </c>
      <c r="O417" s="251">
        <v>2</v>
      </c>
      <c r="AA417" s="226">
        <v>1</v>
      </c>
      <c r="AB417" s="226">
        <v>1</v>
      </c>
      <c r="AC417" s="226">
        <v>1</v>
      </c>
      <c r="AZ417" s="226">
        <v>1</v>
      </c>
      <c r="BA417" s="226">
        <f>IF(AZ417=1,G417,0)</f>
        <v>0</v>
      </c>
      <c r="BB417" s="226">
        <f>IF(AZ417=2,G417,0)</f>
        <v>0</v>
      </c>
      <c r="BC417" s="226">
        <f>IF(AZ417=3,G417,0)</f>
        <v>0</v>
      </c>
      <c r="BD417" s="226">
        <f>IF(AZ417=4,G417,0)</f>
        <v>0</v>
      </c>
      <c r="BE417" s="226">
        <f>IF(AZ417=5,G417,0)</f>
        <v>0</v>
      </c>
      <c r="CA417" s="251">
        <v>1</v>
      </c>
      <c r="CB417" s="251">
        <v>1</v>
      </c>
    </row>
    <row r="418" spans="1:80" ht="45">
      <c r="A418" s="260"/>
      <c r="B418" s="261"/>
      <c r="C418" s="319" t="s">
        <v>549</v>
      </c>
      <c r="D418" s="320"/>
      <c r="E418" s="320"/>
      <c r="F418" s="320"/>
      <c r="G418" s="321"/>
      <c r="I418" s="262"/>
      <c r="K418" s="262"/>
      <c r="L418" s="263" t="s">
        <v>549</v>
      </c>
      <c r="O418" s="251">
        <v>3</v>
      </c>
    </row>
    <row r="419" spans="1:80">
      <c r="A419" s="260"/>
      <c r="B419" s="264"/>
      <c r="C419" s="322" t="s">
        <v>550</v>
      </c>
      <c r="D419" s="323"/>
      <c r="E419" s="265">
        <v>0.83979999999999999</v>
      </c>
      <c r="F419" s="266"/>
      <c r="G419" s="267"/>
      <c r="H419" s="268"/>
      <c r="I419" s="262"/>
      <c r="J419" s="269"/>
      <c r="K419" s="262"/>
      <c r="M419" s="263" t="s">
        <v>550</v>
      </c>
      <c r="O419" s="251"/>
    </row>
    <row r="420" spans="1:80">
      <c r="A420" s="252">
        <v>101</v>
      </c>
      <c r="B420" s="253" t="s">
        <v>551</v>
      </c>
      <c r="C420" s="254" t="s">
        <v>552</v>
      </c>
      <c r="D420" s="255" t="s">
        <v>115</v>
      </c>
      <c r="E420" s="256">
        <v>0.39600000000000002</v>
      </c>
      <c r="F420" s="256"/>
      <c r="G420" s="257">
        <f>E420*F420</f>
        <v>0</v>
      </c>
      <c r="H420" s="258">
        <v>0</v>
      </c>
      <c r="I420" s="259">
        <f>E420*H420</f>
        <v>0</v>
      </c>
      <c r="J420" s="258">
        <v>-2.2000000000000002</v>
      </c>
      <c r="K420" s="259">
        <f>E420*J420</f>
        <v>-0.87120000000000009</v>
      </c>
      <c r="O420" s="251">
        <v>2</v>
      </c>
      <c r="AA420" s="226">
        <v>1</v>
      </c>
      <c r="AB420" s="226">
        <v>1</v>
      </c>
      <c r="AC420" s="226">
        <v>1</v>
      </c>
      <c r="AZ420" s="226">
        <v>1</v>
      </c>
      <c r="BA420" s="226">
        <f>IF(AZ420=1,G420,0)</f>
        <v>0</v>
      </c>
      <c r="BB420" s="226">
        <f>IF(AZ420=2,G420,0)</f>
        <v>0</v>
      </c>
      <c r="BC420" s="226">
        <f>IF(AZ420=3,G420,0)</f>
        <v>0</v>
      </c>
      <c r="BD420" s="226">
        <f>IF(AZ420=4,G420,0)</f>
        <v>0</v>
      </c>
      <c r="BE420" s="226">
        <f>IF(AZ420=5,G420,0)</f>
        <v>0</v>
      </c>
      <c r="CA420" s="251">
        <v>1</v>
      </c>
      <c r="CB420" s="251">
        <v>1</v>
      </c>
    </row>
    <row r="421" spans="1:80" ht="45">
      <c r="A421" s="260"/>
      <c r="B421" s="261"/>
      <c r="C421" s="319" t="s">
        <v>549</v>
      </c>
      <c r="D421" s="320"/>
      <c r="E421" s="320"/>
      <c r="F421" s="320"/>
      <c r="G421" s="321"/>
      <c r="I421" s="262"/>
      <c r="K421" s="262"/>
      <c r="L421" s="263" t="s">
        <v>549</v>
      </c>
      <c r="O421" s="251">
        <v>3</v>
      </c>
    </row>
    <row r="422" spans="1:80">
      <c r="A422" s="260"/>
      <c r="B422" s="264"/>
      <c r="C422" s="322" t="s">
        <v>553</v>
      </c>
      <c r="D422" s="323"/>
      <c r="E422" s="265">
        <v>0.39600000000000002</v>
      </c>
      <c r="F422" s="266"/>
      <c r="G422" s="267"/>
      <c r="H422" s="268"/>
      <c r="I422" s="262"/>
      <c r="J422" s="269"/>
      <c r="K422" s="262"/>
      <c r="M422" s="263" t="s">
        <v>553</v>
      </c>
      <c r="O422" s="251"/>
    </row>
    <row r="423" spans="1:80">
      <c r="A423" s="252">
        <v>102</v>
      </c>
      <c r="B423" s="253" t="s">
        <v>554</v>
      </c>
      <c r="C423" s="254" t="s">
        <v>555</v>
      </c>
      <c r="D423" s="255" t="s">
        <v>115</v>
      </c>
      <c r="E423" s="256">
        <v>1.2358</v>
      </c>
      <c r="F423" s="256"/>
      <c r="G423" s="257">
        <f>E423*F423</f>
        <v>0</v>
      </c>
      <c r="H423" s="258">
        <v>0</v>
      </c>
      <c r="I423" s="259">
        <f>E423*H423</f>
        <v>0</v>
      </c>
      <c r="J423" s="258">
        <v>0</v>
      </c>
      <c r="K423" s="259">
        <f>E423*J423</f>
        <v>0</v>
      </c>
      <c r="O423" s="251">
        <v>2</v>
      </c>
      <c r="AA423" s="226">
        <v>1</v>
      </c>
      <c r="AB423" s="226">
        <v>0</v>
      </c>
      <c r="AC423" s="226">
        <v>0</v>
      </c>
      <c r="AZ423" s="226">
        <v>1</v>
      </c>
      <c r="BA423" s="226">
        <f>IF(AZ423=1,G423,0)</f>
        <v>0</v>
      </c>
      <c r="BB423" s="226">
        <f>IF(AZ423=2,G423,0)</f>
        <v>0</v>
      </c>
      <c r="BC423" s="226">
        <f>IF(AZ423=3,G423,0)</f>
        <v>0</v>
      </c>
      <c r="BD423" s="226">
        <f>IF(AZ423=4,G423,0)</f>
        <v>0</v>
      </c>
      <c r="BE423" s="226">
        <f>IF(AZ423=5,G423,0)</f>
        <v>0</v>
      </c>
      <c r="CA423" s="251">
        <v>1</v>
      </c>
      <c r="CB423" s="251">
        <v>0</v>
      </c>
    </row>
    <row r="424" spans="1:80" ht="22.5">
      <c r="A424" s="260"/>
      <c r="B424" s="261"/>
      <c r="C424" s="319" t="s">
        <v>556</v>
      </c>
      <c r="D424" s="320"/>
      <c r="E424" s="320"/>
      <c r="F424" s="320"/>
      <c r="G424" s="321"/>
      <c r="I424" s="262"/>
      <c r="K424" s="262"/>
      <c r="L424" s="263" t="s">
        <v>556</v>
      </c>
      <c r="O424" s="251">
        <v>3</v>
      </c>
    </row>
    <row r="425" spans="1:80">
      <c r="A425" s="260"/>
      <c r="B425" s="264"/>
      <c r="C425" s="322" t="s">
        <v>550</v>
      </c>
      <c r="D425" s="323"/>
      <c r="E425" s="265">
        <v>0.83979999999999999</v>
      </c>
      <c r="F425" s="266"/>
      <c r="G425" s="267"/>
      <c r="H425" s="268"/>
      <c r="I425" s="262"/>
      <c r="J425" s="269"/>
      <c r="K425" s="262"/>
      <c r="M425" s="263" t="s">
        <v>550</v>
      </c>
      <c r="O425" s="251"/>
    </row>
    <row r="426" spans="1:80">
      <c r="A426" s="260"/>
      <c r="B426" s="264"/>
      <c r="C426" s="322" t="s">
        <v>553</v>
      </c>
      <c r="D426" s="323"/>
      <c r="E426" s="265">
        <v>0.39600000000000002</v>
      </c>
      <c r="F426" s="266"/>
      <c r="G426" s="267"/>
      <c r="H426" s="268"/>
      <c r="I426" s="262"/>
      <c r="J426" s="269"/>
      <c r="K426" s="262"/>
      <c r="M426" s="263" t="s">
        <v>553</v>
      </c>
      <c r="O426" s="251"/>
    </row>
    <row r="427" spans="1:80">
      <c r="A427" s="252">
        <v>103</v>
      </c>
      <c r="B427" s="253" t="s">
        <v>557</v>
      </c>
      <c r="C427" s="254" t="s">
        <v>558</v>
      </c>
      <c r="D427" s="255" t="s">
        <v>115</v>
      </c>
      <c r="E427" s="256">
        <v>0.58020000000000005</v>
      </c>
      <c r="F427" s="256"/>
      <c r="G427" s="257">
        <f>E427*F427</f>
        <v>0</v>
      </c>
      <c r="H427" s="258">
        <v>0</v>
      </c>
      <c r="I427" s="259">
        <f>E427*H427</f>
        <v>0</v>
      </c>
      <c r="J427" s="258">
        <v>-2.2000000000000002</v>
      </c>
      <c r="K427" s="259">
        <f>E427*J427</f>
        <v>-1.2764400000000002</v>
      </c>
      <c r="O427" s="251">
        <v>2</v>
      </c>
      <c r="AA427" s="226">
        <v>1</v>
      </c>
      <c r="AB427" s="226">
        <v>1</v>
      </c>
      <c r="AC427" s="226">
        <v>1</v>
      </c>
      <c r="AZ427" s="226">
        <v>1</v>
      </c>
      <c r="BA427" s="226">
        <f>IF(AZ427=1,G427,0)</f>
        <v>0</v>
      </c>
      <c r="BB427" s="226">
        <f>IF(AZ427=2,G427,0)</f>
        <v>0</v>
      </c>
      <c r="BC427" s="226">
        <f>IF(AZ427=3,G427,0)</f>
        <v>0</v>
      </c>
      <c r="BD427" s="226">
        <f>IF(AZ427=4,G427,0)</f>
        <v>0</v>
      </c>
      <c r="BE427" s="226">
        <f>IF(AZ427=5,G427,0)</f>
        <v>0</v>
      </c>
      <c r="CA427" s="251">
        <v>1</v>
      </c>
      <c r="CB427" s="251">
        <v>1</v>
      </c>
    </row>
    <row r="428" spans="1:80">
      <c r="A428" s="260"/>
      <c r="B428" s="264"/>
      <c r="C428" s="322" t="s">
        <v>559</v>
      </c>
      <c r="D428" s="323"/>
      <c r="E428" s="265">
        <v>0.31619999999999998</v>
      </c>
      <c r="F428" s="266"/>
      <c r="G428" s="267"/>
      <c r="H428" s="268"/>
      <c r="I428" s="262"/>
      <c r="J428" s="269"/>
      <c r="K428" s="262"/>
      <c r="M428" s="263" t="s">
        <v>559</v>
      </c>
      <c r="O428" s="251"/>
    </row>
    <row r="429" spans="1:80">
      <c r="A429" s="260"/>
      <c r="B429" s="264"/>
      <c r="C429" s="322" t="s">
        <v>560</v>
      </c>
      <c r="D429" s="323"/>
      <c r="E429" s="265">
        <v>0.26400000000000001</v>
      </c>
      <c r="F429" s="266"/>
      <c r="G429" s="267"/>
      <c r="H429" s="268"/>
      <c r="I429" s="262"/>
      <c r="J429" s="269"/>
      <c r="K429" s="262"/>
      <c r="M429" s="263" t="s">
        <v>560</v>
      </c>
      <c r="O429" s="251"/>
    </row>
    <row r="430" spans="1:80">
      <c r="A430" s="252">
        <v>104</v>
      </c>
      <c r="B430" s="253" t="s">
        <v>561</v>
      </c>
      <c r="C430" s="254" t="s">
        <v>562</v>
      </c>
      <c r="D430" s="255" t="s">
        <v>115</v>
      </c>
      <c r="E430" s="256">
        <v>0.4199</v>
      </c>
      <c r="F430" s="256"/>
      <c r="G430" s="257">
        <f>E430*F430</f>
        <v>0</v>
      </c>
      <c r="H430" s="258">
        <v>0</v>
      </c>
      <c r="I430" s="259">
        <f>E430*H430</f>
        <v>0</v>
      </c>
      <c r="J430" s="258">
        <v>-2.2000000000000002</v>
      </c>
      <c r="K430" s="259">
        <f>E430*J430</f>
        <v>-0.92378000000000005</v>
      </c>
      <c r="O430" s="251">
        <v>2</v>
      </c>
      <c r="AA430" s="226">
        <v>1</v>
      </c>
      <c r="AB430" s="226">
        <v>1</v>
      </c>
      <c r="AC430" s="226">
        <v>1</v>
      </c>
      <c r="AZ430" s="226">
        <v>1</v>
      </c>
      <c r="BA430" s="226">
        <f>IF(AZ430=1,G430,0)</f>
        <v>0</v>
      </c>
      <c r="BB430" s="226">
        <f>IF(AZ430=2,G430,0)</f>
        <v>0</v>
      </c>
      <c r="BC430" s="226">
        <f>IF(AZ430=3,G430,0)</f>
        <v>0</v>
      </c>
      <c r="BD430" s="226">
        <f>IF(AZ430=4,G430,0)</f>
        <v>0</v>
      </c>
      <c r="BE430" s="226">
        <f>IF(AZ430=5,G430,0)</f>
        <v>0</v>
      </c>
      <c r="CA430" s="251">
        <v>1</v>
      </c>
      <c r="CB430" s="251">
        <v>1</v>
      </c>
    </row>
    <row r="431" spans="1:80">
      <c r="A431" s="260"/>
      <c r="B431" s="264"/>
      <c r="C431" s="322" t="s">
        <v>563</v>
      </c>
      <c r="D431" s="323"/>
      <c r="E431" s="265">
        <v>0.4199</v>
      </c>
      <c r="F431" s="266"/>
      <c r="G431" s="267"/>
      <c r="H431" s="268"/>
      <c r="I431" s="262"/>
      <c r="J431" s="269"/>
      <c r="K431" s="262"/>
      <c r="M431" s="263" t="s">
        <v>563</v>
      </c>
      <c r="O431" s="251"/>
    </row>
    <row r="432" spans="1:80">
      <c r="A432" s="252">
        <v>105</v>
      </c>
      <c r="B432" s="253" t="s">
        <v>564</v>
      </c>
      <c r="C432" s="254" t="s">
        <v>565</v>
      </c>
      <c r="D432" s="255" t="s">
        <v>115</v>
      </c>
      <c r="E432" s="256">
        <v>1.0001</v>
      </c>
      <c r="F432" s="256"/>
      <c r="G432" s="257">
        <f>E432*F432</f>
        <v>0</v>
      </c>
      <c r="H432" s="258">
        <v>0</v>
      </c>
      <c r="I432" s="259">
        <f>E432*H432</f>
        <v>0</v>
      </c>
      <c r="J432" s="258">
        <v>0</v>
      </c>
      <c r="K432" s="259">
        <f>E432*J432</f>
        <v>0</v>
      </c>
      <c r="O432" s="251">
        <v>2</v>
      </c>
      <c r="AA432" s="226">
        <v>1</v>
      </c>
      <c r="AB432" s="226">
        <v>1</v>
      </c>
      <c r="AC432" s="226">
        <v>1</v>
      </c>
      <c r="AZ432" s="226">
        <v>1</v>
      </c>
      <c r="BA432" s="226">
        <f>IF(AZ432=1,G432,0)</f>
        <v>0</v>
      </c>
      <c r="BB432" s="226">
        <f>IF(AZ432=2,G432,0)</f>
        <v>0</v>
      </c>
      <c r="BC432" s="226">
        <f>IF(AZ432=3,G432,0)</f>
        <v>0</v>
      </c>
      <c r="BD432" s="226">
        <f>IF(AZ432=4,G432,0)</f>
        <v>0</v>
      </c>
      <c r="BE432" s="226">
        <f>IF(AZ432=5,G432,0)</f>
        <v>0</v>
      </c>
      <c r="CA432" s="251">
        <v>1</v>
      </c>
      <c r="CB432" s="251">
        <v>1</v>
      </c>
    </row>
    <row r="433" spans="1:80">
      <c r="A433" s="260"/>
      <c r="B433" s="264"/>
      <c r="C433" s="322" t="s">
        <v>563</v>
      </c>
      <c r="D433" s="323"/>
      <c r="E433" s="265">
        <v>0.4199</v>
      </c>
      <c r="F433" s="266"/>
      <c r="G433" s="267"/>
      <c r="H433" s="268"/>
      <c r="I433" s="262"/>
      <c r="J433" s="269"/>
      <c r="K433" s="262"/>
      <c r="M433" s="263" t="s">
        <v>563</v>
      </c>
      <c r="O433" s="251"/>
    </row>
    <row r="434" spans="1:80">
      <c r="A434" s="260"/>
      <c r="B434" s="264"/>
      <c r="C434" s="322" t="s">
        <v>559</v>
      </c>
      <c r="D434" s="323"/>
      <c r="E434" s="265">
        <v>0.31619999999999998</v>
      </c>
      <c r="F434" s="266"/>
      <c r="G434" s="267"/>
      <c r="H434" s="268"/>
      <c r="I434" s="262"/>
      <c r="J434" s="269"/>
      <c r="K434" s="262"/>
      <c r="M434" s="263" t="s">
        <v>559</v>
      </c>
      <c r="O434" s="251"/>
    </row>
    <row r="435" spans="1:80">
      <c r="A435" s="260"/>
      <c r="B435" s="264"/>
      <c r="C435" s="322" t="s">
        <v>560</v>
      </c>
      <c r="D435" s="323"/>
      <c r="E435" s="265">
        <v>0.26400000000000001</v>
      </c>
      <c r="F435" s="266"/>
      <c r="G435" s="267"/>
      <c r="H435" s="268"/>
      <c r="I435" s="262"/>
      <c r="J435" s="269"/>
      <c r="K435" s="262"/>
      <c r="M435" s="263" t="s">
        <v>560</v>
      </c>
      <c r="O435" s="251"/>
    </row>
    <row r="436" spans="1:80">
      <c r="A436" s="252">
        <v>106</v>
      </c>
      <c r="B436" s="253" t="s">
        <v>566</v>
      </c>
      <c r="C436" s="254" t="s">
        <v>567</v>
      </c>
      <c r="D436" s="255" t="s">
        <v>110</v>
      </c>
      <c r="E436" s="256">
        <v>2.64</v>
      </c>
      <c r="F436" s="256"/>
      <c r="G436" s="257">
        <f>E436*F436</f>
        <v>0</v>
      </c>
      <c r="H436" s="258">
        <v>0</v>
      </c>
      <c r="I436" s="259">
        <f>E436*H436</f>
        <v>0</v>
      </c>
      <c r="J436" s="258">
        <v>-0.02</v>
      </c>
      <c r="K436" s="259">
        <f>E436*J436</f>
        <v>-5.2800000000000007E-2</v>
      </c>
      <c r="O436" s="251">
        <v>2</v>
      </c>
      <c r="AA436" s="226">
        <v>1</v>
      </c>
      <c r="AB436" s="226">
        <v>1</v>
      </c>
      <c r="AC436" s="226">
        <v>1</v>
      </c>
      <c r="AZ436" s="226">
        <v>1</v>
      </c>
      <c r="BA436" s="226">
        <f>IF(AZ436=1,G436,0)</f>
        <v>0</v>
      </c>
      <c r="BB436" s="226">
        <f>IF(AZ436=2,G436,0)</f>
        <v>0</v>
      </c>
      <c r="BC436" s="226">
        <f>IF(AZ436=3,G436,0)</f>
        <v>0</v>
      </c>
      <c r="BD436" s="226">
        <f>IF(AZ436=4,G436,0)</f>
        <v>0</v>
      </c>
      <c r="BE436" s="226">
        <f>IF(AZ436=5,G436,0)</f>
        <v>0</v>
      </c>
      <c r="CA436" s="251">
        <v>1</v>
      </c>
      <c r="CB436" s="251">
        <v>1</v>
      </c>
    </row>
    <row r="437" spans="1:80">
      <c r="A437" s="260"/>
      <c r="B437" s="264"/>
      <c r="C437" s="322" t="s">
        <v>568</v>
      </c>
      <c r="D437" s="323"/>
      <c r="E437" s="265">
        <v>2.64</v>
      </c>
      <c r="F437" s="266"/>
      <c r="G437" s="267"/>
      <c r="H437" s="268"/>
      <c r="I437" s="262"/>
      <c r="J437" s="269"/>
      <c r="K437" s="262"/>
      <c r="M437" s="263" t="s">
        <v>568</v>
      </c>
      <c r="O437" s="251"/>
    </row>
    <row r="438" spans="1:80">
      <c r="A438" s="252">
        <v>107</v>
      </c>
      <c r="B438" s="253" t="s">
        <v>569</v>
      </c>
      <c r="C438" s="254" t="s">
        <v>570</v>
      </c>
      <c r="D438" s="255" t="s">
        <v>110</v>
      </c>
      <c r="E438" s="256">
        <v>1.62</v>
      </c>
      <c r="F438" s="256"/>
      <c r="G438" s="257">
        <f>E438*F438</f>
        <v>0</v>
      </c>
      <c r="H438" s="258">
        <v>0</v>
      </c>
      <c r="I438" s="259">
        <f>E438*H438</f>
        <v>0</v>
      </c>
      <c r="J438" s="258">
        <v>-6.5000000000000002E-2</v>
      </c>
      <c r="K438" s="259">
        <f>E438*J438</f>
        <v>-0.1053</v>
      </c>
      <c r="O438" s="251">
        <v>2</v>
      </c>
      <c r="AA438" s="226">
        <v>1</v>
      </c>
      <c r="AB438" s="226">
        <v>1</v>
      </c>
      <c r="AC438" s="226">
        <v>1</v>
      </c>
      <c r="AZ438" s="226">
        <v>1</v>
      </c>
      <c r="BA438" s="226">
        <f>IF(AZ438=1,G438,0)</f>
        <v>0</v>
      </c>
      <c r="BB438" s="226">
        <f>IF(AZ438=2,G438,0)</f>
        <v>0</v>
      </c>
      <c r="BC438" s="226">
        <f>IF(AZ438=3,G438,0)</f>
        <v>0</v>
      </c>
      <c r="BD438" s="226">
        <f>IF(AZ438=4,G438,0)</f>
        <v>0</v>
      </c>
      <c r="BE438" s="226">
        <f>IF(AZ438=5,G438,0)</f>
        <v>0</v>
      </c>
      <c r="CA438" s="251">
        <v>1</v>
      </c>
      <c r="CB438" s="251">
        <v>1</v>
      </c>
    </row>
    <row r="439" spans="1:80">
      <c r="A439" s="260"/>
      <c r="B439" s="264"/>
      <c r="C439" s="322" t="s">
        <v>571</v>
      </c>
      <c r="D439" s="323"/>
      <c r="E439" s="265">
        <v>0.40500000000000003</v>
      </c>
      <c r="F439" s="266"/>
      <c r="G439" s="267"/>
      <c r="H439" s="268"/>
      <c r="I439" s="262"/>
      <c r="J439" s="269"/>
      <c r="K439" s="262"/>
      <c r="M439" s="263" t="s">
        <v>571</v>
      </c>
      <c r="O439" s="251"/>
    </row>
    <row r="440" spans="1:80">
      <c r="A440" s="260"/>
      <c r="B440" s="264"/>
      <c r="C440" s="322" t="s">
        <v>572</v>
      </c>
      <c r="D440" s="323"/>
      <c r="E440" s="265">
        <v>0.40500000000000003</v>
      </c>
      <c r="F440" s="266"/>
      <c r="G440" s="267"/>
      <c r="H440" s="268"/>
      <c r="I440" s="262"/>
      <c r="J440" s="269"/>
      <c r="K440" s="262"/>
      <c r="M440" s="263" t="s">
        <v>572</v>
      </c>
      <c r="O440" s="251"/>
    </row>
    <row r="441" spans="1:80">
      <c r="A441" s="260"/>
      <c r="B441" s="264"/>
      <c r="C441" s="322" t="s">
        <v>573</v>
      </c>
      <c r="D441" s="323"/>
      <c r="E441" s="265">
        <v>0.40500000000000003</v>
      </c>
      <c r="F441" s="266"/>
      <c r="G441" s="267"/>
      <c r="H441" s="268"/>
      <c r="I441" s="262"/>
      <c r="J441" s="269"/>
      <c r="K441" s="262"/>
      <c r="M441" s="263" t="s">
        <v>573</v>
      </c>
      <c r="O441" s="251"/>
    </row>
    <row r="442" spans="1:80">
      <c r="A442" s="260"/>
      <c r="B442" s="264"/>
      <c r="C442" s="322" t="s">
        <v>573</v>
      </c>
      <c r="D442" s="323"/>
      <c r="E442" s="265">
        <v>0.40500000000000003</v>
      </c>
      <c r="F442" s="266"/>
      <c r="G442" s="267"/>
      <c r="H442" s="268"/>
      <c r="I442" s="262"/>
      <c r="J442" s="269"/>
      <c r="K442" s="262"/>
      <c r="M442" s="263" t="s">
        <v>573</v>
      </c>
      <c r="O442" s="251"/>
    </row>
    <row r="443" spans="1:80">
      <c r="A443" s="252">
        <v>108</v>
      </c>
      <c r="B443" s="253" t="s">
        <v>574</v>
      </c>
      <c r="C443" s="254" t="s">
        <v>575</v>
      </c>
      <c r="D443" s="255" t="s">
        <v>115</v>
      </c>
      <c r="E443" s="256">
        <v>0.74439999999999995</v>
      </c>
      <c r="F443" s="256"/>
      <c r="G443" s="257">
        <f>E443*F443</f>
        <v>0</v>
      </c>
      <c r="H443" s="258">
        <v>0</v>
      </c>
      <c r="I443" s="259">
        <f>E443*H443</f>
        <v>0</v>
      </c>
      <c r="J443" s="258">
        <v>-1.4</v>
      </c>
      <c r="K443" s="259">
        <f>E443*J443</f>
        <v>-1.04216</v>
      </c>
      <c r="O443" s="251">
        <v>2</v>
      </c>
      <c r="AA443" s="226">
        <v>1</v>
      </c>
      <c r="AB443" s="226">
        <v>0</v>
      </c>
      <c r="AC443" s="226">
        <v>0</v>
      </c>
      <c r="AZ443" s="226">
        <v>1</v>
      </c>
      <c r="BA443" s="226">
        <f>IF(AZ443=1,G443,0)</f>
        <v>0</v>
      </c>
      <c r="BB443" s="226">
        <f>IF(AZ443=2,G443,0)</f>
        <v>0</v>
      </c>
      <c r="BC443" s="226">
        <f>IF(AZ443=3,G443,0)</f>
        <v>0</v>
      </c>
      <c r="BD443" s="226">
        <f>IF(AZ443=4,G443,0)</f>
        <v>0</v>
      </c>
      <c r="BE443" s="226">
        <f>IF(AZ443=5,G443,0)</f>
        <v>0</v>
      </c>
      <c r="CA443" s="251">
        <v>1</v>
      </c>
      <c r="CB443" s="251">
        <v>0</v>
      </c>
    </row>
    <row r="444" spans="1:80" ht="22.5">
      <c r="A444" s="260"/>
      <c r="B444" s="264"/>
      <c r="C444" s="322" t="s">
        <v>576</v>
      </c>
      <c r="D444" s="323"/>
      <c r="E444" s="265">
        <v>0.46310000000000001</v>
      </c>
      <c r="F444" s="266"/>
      <c r="G444" s="267"/>
      <c r="H444" s="268"/>
      <c r="I444" s="262"/>
      <c r="J444" s="269"/>
      <c r="K444" s="262"/>
      <c r="M444" s="263" t="s">
        <v>576</v>
      </c>
      <c r="O444" s="251"/>
    </row>
    <row r="445" spans="1:80">
      <c r="A445" s="260"/>
      <c r="B445" s="264"/>
      <c r="C445" s="322" t="s">
        <v>577</v>
      </c>
      <c r="D445" s="323"/>
      <c r="E445" s="265">
        <v>0.28129999999999999</v>
      </c>
      <c r="F445" s="266"/>
      <c r="G445" s="267"/>
      <c r="H445" s="268"/>
      <c r="I445" s="262"/>
      <c r="J445" s="269"/>
      <c r="K445" s="262"/>
      <c r="M445" s="263" t="s">
        <v>577</v>
      </c>
      <c r="O445" s="251"/>
    </row>
    <row r="446" spans="1:80">
      <c r="A446" s="252">
        <v>109</v>
      </c>
      <c r="B446" s="253" t="s">
        <v>578</v>
      </c>
      <c r="C446" s="254" t="s">
        <v>579</v>
      </c>
      <c r="D446" s="255" t="s">
        <v>191</v>
      </c>
      <c r="E446" s="256">
        <v>3</v>
      </c>
      <c r="F446" s="256"/>
      <c r="G446" s="257">
        <f>E446*F446</f>
        <v>0</v>
      </c>
      <c r="H446" s="258">
        <v>0</v>
      </c>
      <c r="I446" s="259">
        <f>E446*H446</f>
        <v>0</v>
      </c>
      <c r="J446" s="258">
        <v>0</v>
      </c>
      <c r="K446" s="259">
        <f>E446*J446</f>
        <v>0</v>
      </c>
      <c r="O446" s="251">
        <v>2</v>
      </c>
      <c r="AA446" s="226">
        <v>1</v>
      </c>
      <c r="AB446" s="226">
        <v>0</v>
      </c>
      <c r="AC446" s="226">
        <v>0</v>
      </c>
      <c r="AZ446" s="226">
        <v>1</v>
      </c>
      <c r="BA446" s="226">
        <f>IF(AZ446=1,G446,0)</f>
        <v>0</v>
      </c>
      <c r="BB446" s="226">
        <f>IF(AZ446=2,G446,0)</f>
        <v>0</v>
      </c>
      <c r="BC446" s="226">
        <f>IF(AZ446=3,G446,0)</f>
        <v>0</v>
      </c>
      <c r="BD446" s="226">
        <f>IF(AZ446=4,G446,0)</f>
        <v>0</v>
      </c>
      <c r="BE446" s="226">
        <f>IF(AZ446=5,G446,0)</f>
        <v>0</v>
      </c>
      <c r="CA446" s="251">
        <v>1</v>
      </c>
      <c r="CB446" s="251">
        <v>0</v>
      </c>
    </row>
    <row r="447" spans="1:80">
      <c r="A447" s="260"/>
      <c r="B447" s="264"/>
      <c r="C447" s="322" t="s">
        <v>580</v>
      </c>
      <c r="D447" s="323"/>
      <c r="E447" s="265">
        <v>1</v>
      </c>
      <c r="F447" s="266"/>
      <c r="G447" s="267"/>
      <c r="H447" s="268"/>
      <c r="I447" s="262"/>
      <c r="J447" s="269"/>
      <c r="K447" s="262"/>
      <c r="M447" s="263" t="s">
        <v>580</v>
      </c>
      <c r="O447" s="251"/>
    </row>
    <row r="448" spans="1:80">
      <c r="A448" s="260"/>
      <c r="B448" s="264"/>
      <c r="C448" s="322" t="s">
        <v>581</v>
      </c>
      <c r="D448" s="323"/>
      <c r="E448" s="265">
        <v>1</v>
      </c>
      <c r="F448" s="266"/>
      <c r="G448" s="267"/>
      <c r="H448" s="268"/>
      <c r="I448" s="262"/>
      <c r="J448" s="269"/>
      <c r="K448" s="262"/>
      <c r="M448" s="263" t="s">
        <v>581</v>
      </c>
      <c r="O448" s="251"/>
    </row>
    <row r="449" spans="1:80">
      <c r="A449" s="260"/>
      <c r="B449" s="264"/>
      <c r="C449" s="322" t="s">
        <v>582</v>
      </c>
      <c r="D449" s="323"/>
      <c r="E449" s="265">
        <v>1</v>
      </c>
      <c r="F449" s="266"/>
      <c r="G449" s="267"/>
      <c r="H449" s="268"/>
      <c r="I449" s="262"/>
      <c r="J449" s="269"/>
      <c r="K449" s="262"/>
      <c r="M449" s="263" t="s">
        <v>582</v>
      </c>
      <c r="O449" s="251"/>
    </row>
    <row r="450" spans="1:80">
      <c r="A450" s="252">
        <v>110</v>
      </c>
      <c r="B450" s="253" t="s">
        <v>583</v>
      </c>
      <c r="C450" s="254" t="s">
        <v>584</v>
      </c>
      <c r="D450" s="255" t="s">
        <v>191</v>
      </c>
      <c r="E450" s="256">
        <v>4</v>
      </c>
      <c r="F450" s="256"/>
      <c r="G450" s="257">
        <f>E450*F450</f>
        <v>0</v>
      </c>
      <c r="H450" s="258">
        <v>0</v>
      </c>
      <c r="I450" s="259">
        <f>E450*H450</f>
        <v>0</v>
      </c>
      <c r="J450" s="258">
        <v>0</v>
      </c>
      <c r="K450" s="259">
        <f>E450*J450</f>
        <v>0</v>
      </c>
      <c r="O450" s="251">
        <v>2</v>
      </c>
      <c r="AA450" s="226">
        <v>1</v>
      </c>
      <c r="AB450" s="226">
        <v>1</v>
      </c>
      <c r="AC450" s="226">
        <v>1</v>
      </c>
      <c r="AZ450" s="226">
        <v>1</v>
      </c>
      <c r="BA450" s="226">
        <f>IF(AZ450=1,G450,0)</f>
        <v>0</v>
      </c>
      <c r="BB450" s="226">
        <f>IF(AZ450=2,G450,0)</f>
        <v>0</v>
      </c>
      <c r="BC450" s="226">
        <f>IF(AZ450=3,G450,0)</f>
        <v>0</v>
      </c>
      <c r="BD450" s="226">
        <f>IF(AZ450=4,G450,0)</f>
        <v>0</v>
      </c>
      <c r="BE450" s="226">
        <f>IF(AZ450=5,G450,0)</f>
        <v>0</v>
      </c>
      <c r="CA450" s="251">
        <v>1</v>
      </c>
      <c r="CB450" s="251">
        <v>1</v>
      </c>
    </row>
    <row r="451" spans="1:80">
      <c r="A451" s="260"/>
      <c r="B451" s="264"/>
      <c r="C451" s="322" t="s">
        <v>580</v>
      </c>
      <c r="D451" s="323"/>
      <c r="E451" s="265">
        <v>1</v>
      </c>
      <c r="F451" s="266"/>
      <c r="G451" s="267"/>
      <c r="H451" s="268"/>
      <c r="I451" s="262"/>
      <c r="J451" s="269"/>
      <c r="K451" s="262"/>
      <c r="M451" s="263" t="s">
        <v>580</v>
      </c>
      <c r="O451" s="251"/>
    </row>
    <row r="452" spans="1:80">
      <c r="A452" s="260"/>
      <c r="B452" s="264"/>
      <c r="C452" s="322" t="s">
        <v>581</v>
      </c>
      <c r="D452" s="323"/>
      <c r="E452" s="265">
        <v>1</v>
      </c>
      <c r="F452" s="266"/>
      <c r="G452" s="267"/>
      <c r="H452" s="268"/>
      <c r="I452" s="262"/>
      <c r="J452" s="269"/>
      <c r="K452" s="262"/>
      <c r="M452" s="263" t="s">
        <v>581</v>
      </c>
      <c r="O452" s="251"/>
    </row>
    <row r="453" spans="1:80">
      <c r="A453" s="260"/>
      <c r="B453" s="264"/>
      <c r="C453" s="322" t="s">
        <v>582</v>
      </c>
      <c r="D453" s="323"/>
      <c r="E453" s="265">
        <v>1</v>
      </c>
      <c r="F453" s="266"/>
      <c r="G453" s="267"/>
      <c r="H453" s="268"/>
      <c r="I453" s="262"/>
      <c r="J453" s="269"/>
      <c r="K453" s="262"/>
      <c r="M453" s="263" t="s">
        <v>582</v>
      </c>
      <c r="O453" s="251"/>
    </row>
    <row r="454" spans="1:80">
      <c r="A454" s="260"/>
      <c r="B454" s="264"/>
      <c r="C454" s="322" t="s">
        <v>585</v>
      </c>
      <c r="D454" s="323"/>
      <c r="E454" s="265">
        <v>1</v>
      </c>
      <c r="F454" s="266"/>
      <c r="G454" s="267"/>
      <c r="H454" s="268"/>
      <c r="I454" s="262"/>
      <c r="J454" s="269"/>
      <c r="K454" s="262"/>
      <c r="M454" s="263" t="s">
        <v>585</v>
      </c>
      <c r="O454" s="251"/>
    </row>
    <row r="455" spans="1:80">
      <c r="A455" s="252">
        <v>111</v>
      </c>
      <c r="B455" s="253" t="s">
        <v>586</v>
      </c>
      <c r="C455" s="254" t="s">
        <v>587</v>
      </c>
      <c r="D455" s="255" t="s">
        <v>110</v>
      </c>
      <c r="E455" s="256">
        <v>11.691000000000001</v>
      </c>
      <c r="F455" s="256"/>
      <c r="G455" s="257">
        <f>E455*F455</f>
        <v>0</v>
      </c>
      <c r="H455" s="258">
        <v>9.2000000000000003E-4</v>
      </c>
      <c r="I455" s="259">
        <f>E455*H455</f>
        <v>1.0755720000000002E-2</v>
      </c>
      <c r="J455" s="258">
        <v>-2.7E-2</v>
      </c>
      <c r="K455" s="259">
        <f>E455*J455</f>
        <v>-0.31565700000000002</v>
      </c>
      <c r="O455" s="251">
        <v>2</v>
      </c>
      <c r="AA455" s="226">
        <v>1</v>
      </c>
      <c r="AB455" s="226">
        <v>0</v>
      </c>
      <c r="AC455" s="226">
        <v>0</v>
      </c>
      <c r="AZ455" s="226">
        <v>1</v>
      </c>
      <c r="BA455" s="226">
        <f>IF(AZ455=1,G455,0)</f>
        <v>0</v>
      </c>
      <c r="BB455" s="226">
        <f>IF(AZ455=2,G455,0)</f>
        <v>0</v>
      </c>
      <c r="BC455" s="226">
        <f>IF(AZ455=3,G455,0)</f>
        <v>0</v>
      </c>
      <c r="BD455" s="226">
        <f>IF(AZ455=4,G455,0)</f>
        <v>0</v>
      </c>
      <c r="BE455" s="226">
        <f>IF(AZ455=5,G455,0)</f>
        <v>0</v>
      </c>
      <c r="CA455" s="251">
        <v>1</v>
      </c>
      <c r="CB455" s="251">
        <v>0</v>
      </c>
    </row>
    <row r="456" spans="1:80">
      <c r="A456" s="260"/>
      <c r="B456" s="264"/>
      <c r="C456" s="322" t="s">
        <v>588</v>
      </c>
      <c r="D456" s="323"/>
      <c r="E456" s="265">
        <v>3.1859999999999999</v>
      </c>
      <c r="F456" s="266"/>
      <c r="G456" s="267"/>
      <c r="H456" s="268"/>
      <c r="I456" s="262"/>
      <c r="J456" s="269"/>
      <c r="K456" s="262"/>
      <c r="M456" s="263" t="s">
        <v>588</v>
      </c>
      <c r="O456" s="251"/>
    </row>
    <row r="457" spans="1:80">
      <c r="A457" s="260"/>
      <c r="B457" s="264"/>
      <c r="C457" s="322" t="s">
        <v>589</v>
      </c>
      <c r="D457" s="323"/>
      <c r="E457" s="265">
        <v>3.1859999999999999</v>
      </c>
      <c r="F457" s="266"/>
      <c r="G457" s="267"/>
      <c r="H457" s="268"/>
      <c r="I457" s="262"/>
      <c r="J457" s="269"/>
      <c r="K457" s="262"/>
      <c r="M457" s="263" t="s">
        <v>589</v>
      </c>
      <c r="O457" s="251"/>
    </row>
    <row r="458" spans="1:80">
      <c r="A458" s="260"/>
      <c r="B458" s="264"/>
      <c r="C458" s="322" t="s">
        <v>590</v>
      </c>
      <c r="D458" s="323"/>
      <c r="E458" s="265">
        <v>3.1859999999999999</v>
      </c>
      <c r="F458" s="266"/>
      <c r="G458" s="267"/>
      <c r="H458" s="268"/>
      <c r="I458" s="262"/>
      <c r="J458" s="269"/>
      <c r="K458" s="262"/>
      <c r="M458" s="263" t="s">
        <v>590</v>
      </c>
      <c r="O458" s="251"/>
    </row>
    <row r="459" spans="1:80">
      <c r="A459" s="260"/>
      <c r="B459" s="264"/>
      <c r="C459" s="322" t="s">
        <v>591</v>
      </c>
      <c r="D459" s="323"/>
      <c r="E459" s="265">
        <v>2.133</v>
      </c>
      <c r="F459" s="266"/>
      <c r="G459" s="267"/>
      <c r="H459" s="268"/>
      <c r="I459" s="262"/>
      <c r="J459" s="269"/>
      <c r="K459" s="262"/>
      <c r="M459" s="263" t="s">
        <v>591</v>
      </c>
      <c r="O459" s="251"/>
    </row>
    <row r="460" spans="1:80">
      <c r="A460" s="270"/>
      <c r="B460" s="271" t="s">
        <v>100</v>
      </c>
      <c r="C460" s="272" t="s">
        <v>525</v>
      </c>
      <c r="D460" s="273"/>
      <c r="E460" s="274"/>
      <c r="F460" s="275"/>
      <c r="G460" s="276">
        <f>SUM(G401:G459)</f>
        <v>0</v>
      </c>
      <c r="H460" s="277"/>
      <c r="I460" s="278">
        <f>SUM(I401:I459)</f>
        <v>1.9145954E-2</v>
      </c>
      <c r="J460" s="277"/>
      <c r="K460" s="278">
        <f>SUM(K401:K459)</f>
        <v>-14.230353000000003</v>
      </c>
      <c r="O460" s="251">
        <v>4</v>
      </c>
      <c r="BA460" s="279">
        <f>SUM(BA401:BA459)</f>
        <v>0</v>
      </c>
      <c r="BB460" s="279">
        <f>SUM(BB401:BB459)</f>
        <v>0</v>
      </c>
      <c r="BC460" s="279">
        <f>SUM(BC401:BC459)</f>
        <v>0</v>
      </c>
      <c r="BD460" s="279">
        <f>SUM(BD401:BD459)</f>
        <v>0</v>
      </c>
      <c r="BE460" s="279">
        <f>SUM(BE401:BE459)</f>
        <v>0</v>
      </c>
    </row>
    <row r="461" spans="1:80">
      <c r="A461" s="241" t="s">
        <v>96</v>
      </c>
      <c r="B461" s="242" t="s">
        <v>592</v>
      </c>
      <c r="C461" s="243" t="s">
        <v>593</v>
      </c>
      <c r="D461" s="244"/>
      <c r="E461" s="245"/>
      <c r="F461" s="245"/>
      <c r="G461" s="246"/>
      <c r="H461" s="247"/>
      <c r="I461" s="248"/>
      <c r="J461" s="249"/>
      <c r="K461" s="250"/>
      <c r="O461" s="251">
        <v>1</v>
      </c>
    </row>
    <row r="462" spans="1:80">
      <c r="A462" s="252">
        <v>112</v>
      </c>
      <c r="B462" s="253" t="s">
        <v>595</v>
      </c>
      <c r="C462" s="254" t="s">
        <v>596</v>
      </c>
      <c r="D462" s="255" t="s">
        <v>191</v>
      </c>
      <c r="E462" s="256">
        <v>2</v>
      </c>
      <c r="F462" s="256"/>
      <c r="G462" s="257">
        <f>E462*F462</f>
        <v>0</v>
      </c>
      <c r="H462" s="258">
        <v>0</v>
      </c>
      <c r="I462" s="259">
        <f>E462*H462</f>
        <v>0</v>
      </c>
      <c r="J462" s="258">
        <v>-1E-3</v>
      </c>
      <c r="K462" s="259">
        <f>E462*J462</f>
        <v>-2E-3</v>
      </c>
      <c r="O462" s="251">
        <v>2</v>
      </c>
      <c r="AA462" s="226">
        <v>1</v>
      </c>
      <c r="AB462" s="226">
        <v>1</v>
      </c>
      <c r="AC462" s="226">
        <v>1</v>
      </c>
      <c r="AZ462" s="226">
        <v>1</v>
      </c>
      <c r="BA462" s="226">
        <f>IF(AZ462=1,G462,0)</f>
        <v>0</v>
      </c>
      <c r="BB462" s="226">
        <f>IF(AZ462=2,G462,0)</f>
        <v>0</v>
      </c>
      <c r="BC462" s="226">
        <f>IF(AZ462=3,G462,0)</f>
        <v>0</v>
      </c>
      <c r="BD462" s="226">
        <f>IF(AZ462=4,G462,0)</f>
        <v>0</v>
      </c>
      <c r="BE462" s="226">
        <f>IF(AZ462=5,G462,0)</f>
        <v>0</v>
      </c>
      <c r="CA462" s="251">
        <v>1</v>
      </c>
      <c r="CB462" s="251">
        <v>1</v>
      </c>
    </row>
    <row r="463" spans="1:80">
      <c r="A463" s="260"/>
      <c r="B463" s="264"/>
      <c r="C463" s="322" t="s">
        <v>597</v>
      </c>
      <c r="D463" s="323"/>
      <c r="E463" s="265">
        <v>2</v>
      </c>
      <c r="F463" s="266"/>
      <c r="G463" s="267"/>
      <c r="H463" s="268"/>
      <c r="I463" s="262"/>
      <c r="J463" s="269"/>
      <c r="K463" s="262"/>
      <c r="M463" s="263" t="s">
        <v>597</v>
      </c>
      <c r="O463" s="251"/>
    </row>
    <row r="464" spans="1:80">
      <c r="A464" s="252">
        <v>113</v>
      </c>
      <c r="B464" s="253" t="s">
        <v>598</v>
      </c>
      <c r="C464" s="254" t="s">
        <v>599</v>
      </c>
      <c r="D464" s="255" t="s">
        <v>191</v>
      </c>
      <c r="E464" s="256">
        <v>6</v>
      </c>
      <c r="F464" s="256"/>
      <c r="G464" s="257">
        <f>E464*F464</f>
        <v>0</v>
      </c>
      <c r="H464" s="258">
        <v>6.7000000000000002E-4</v>
      </c>
      <c r="I464" s="259">
        <f>E464*H464</f>
        <v>4.0200000000000001E-3</v>
      </c>
      <c r="J464" s="258">
        <v>-2E-3</v>
      </c>
      <c r="K464" s="259">
        <f>E464*J464</f>
        <v>-1.2E-2</v>
      </c>
      <c r="O464" s="251">
        <v>2</v>
      </c>
      <c r="AA464" s="226">
        <v>1</v>
      </c>
      <c r="AB464" s="226">
        <v>1</v>
      </c>
      <c r="AC464" s="226">
        <v>1</v>
      </c>
      <c r="AZ464" s="226">
        <v>1</v>
      </c>
      <c r="BA464" s="226">
        <f>IF(AZ464=1,G464,0)</f>
        <v>0</v>
      </c>
      <c r="BB464" s="226">
        <f>IF(AZ464=2,G464,0)</f>
        <v>0</v>
      </c>
      <c r="BC464" s="226">
        <f>IF(AZ464=3,G464,0)</f>
        <v>0</v>
      </c>
      <c r="BD464" s="226">
        <f>IF(AZ464=4,G464,0)</f>
        <v>0</v>
      </c>
      <c r="BE464" s="226">
        <f>IF(AZ464=5,G464,0)</f>
        <v>0</v>
      </c>
      <c r="CA464" s="251">
        <v>1</v>
      </c>
      <c r="CB464" s="251">
        <v>1</v>
      </c>
    </row>
    <row r="465" spans="1:80">
      <c r="A465" s="260"/>
      <c r="B465" s="264"/>
      <c r="C465" s="322" t="s">
        <v>600</v>
      </c>
      <c r="D465" s="323"/>
      <c r="E465" s="265">
        <v>6</v>
      </c>
      <c r="F465" s="266"/>
      <c r="G465" s="267"/>
      <c r="H465" s="268"/>
      <c r="I465" s="262"/>
      <c r="J465" s="269"/>
      <c r="K465" s="262"/>
      <c r="M465" s="263" t="s">
        <v>600</v>
      </c>
      <c r="O465" s="251"/>
    </row>
    <row r="466" spans="1:80">
      <c r="A466" s="252">
        <v>114</v>
      </c>
      <c r="B466" s="253" t="s">
        <v>601</v>
      </c>
      <c r="C466" s="254" t="s">
        <v>602</v>
      </c>
      <c r="D466" s="255" t="s">
        <v>191</v>
      </c>
      <c r="E466" s="256">
        <v>1</v>
      </c>
      <c r="F466" s="256"/>
      <c r="G466" s="257">
        <f>E466*F466</f>
        <v>0</v>
      </c>
      <c r="H466" s="258">
        <v>6.7000000000000002E-4</v>
      </c>
      <c r="I466" s="259">
        <f>E466*H466</f>
        <v>6.7000000000000002E-4</v>
      </c>
      <c r="J466" s="258">
        <v>-3.0000000000000001E-3</v>
      </c>
      <c r="K466" s="259">
        <f>E466*J466</f>
        <v>-3.0000000000000001E-3</v>
      </c>
      <c r="O466" s="251">
        <v>2</v>
      </c>
      <c r="AA466" s="226">
        <v>1</v>
      </c>
      <c r="AB466" s="226">
        <v>1</v>
      </c>
      <c r="AC466" s="226">
        <v>1</v>
      </c>
      <c r="AZ466" s="226">
        <v>1</v>
      </c>
      <c r="BA466" s="226">
        <f>IF(AZ466=1,G466,0)</f>
        <v>0</v>
      </c>
      <c r="BB466" s="226">
        <f>IF(AZ466=2,G466,0)</f>
        <v>0</v>
      </c>
      <c r="BC466" s="226">
        <f>IF(AZ466=3,G466,0)</f>
        <v>0</v>
      </c>
      <c r="BD466" s="226">
        <f>IF(AZ466=4,G466,0)</f>
        <v>0</v>
      </c>
      <c r="BE466" s="226">
        <f>IF(AZ466=5,G466,0)</f>
        <v>0</v>
      </c>
      <c r="CA466" s="251">
        <v>1</v>
      </c>
      <c r="CB466" s="251">
        <v>1</v>
      </c>
    </row>
    <row r="467" spans="1:80">
      <c r="A467" s="260"/>
      <c r="B467" s="264"/>
      <c r="C467" s="322" t="s">
        <v>603</v>
      </c>
      <c r="D467" s="323"/>
      <c r="E467" s="265">
        <v>1</v>
      </c>
      <c r="F467" s="266"/>
      <c r="G467" s="267"/>
      <c r="H467" s="268"/>
      <c r="I467" s="262"/>
      <c r="J467" s="269"/>
      <c r="K467" s="262"/>
      <c r="M467" s="263" t="s">
        <v>603</v>
      </c>
      <c r="O467" s="251"/>
    </row>
    <row r="468" spans="1:80">
      <c r="A468" s="252">
        <v>115</v>
      </c>
      <c r="B468" s="253" t="s">
        <v>604</v>
      </c>
      <c r="C468" s="254" t="s">
        <v>605</v>
      </c>
      <c r="D468" s="255" t="s">
        <v>312</v>
      </c>
      <c r="E468" s="256">
        <v>34.119999999999997</v>
      </c>
      <c r="F468" s="256"/>
      <c r="G468" s="257">
        <f>E468*F468</f>
        <v>0</v>
      </c>
      <c r="H468" s="258">
        <v>1.0000000000000001E-5</v>
      </c>
      <c r="I468" s="259">
        <f>E468*H468</f>
        <v>3.412E-4</v>
      </c>
      <c r="J468" s="258">
        <v>0</v>
      </c>
      <c r="K468" s="259">
        <f>E468*J468</f>
        <v>0</v>
      </c>
      <c r="O468" s="251">
        <v>2</v>
      </c>
      <c r="AA468" s="226">
        <v>1</v>
      </c>
      <c r="AB468" s="226">
        <v>1</v>
      </c>
      <c r="AC468" s="226">
        <v>1</v>
      </c>
      <c r="AZ468" s="226">
        <v>1</v>
      </c>
      <c r="BA468" s="226">
        <f>IF(AZ468=1,G468,0)</f>
        <v>0</v>
      </c>
      <c r="BB468" s="226">
        <f>IF(AZ468=2,G468,0)</f>
        <v>0</v>
      </c>
      <c r="BC468" s="226">
        <f>IF(AZ468=3,G468,0)</f>
        <v>0</v>
      </c>
      <c r="BD468" s="226">
        <f>IF(AZ468=4,G468,0)</f>
        <v>0</v>
      </c>
      <c r="BE468" s="226">
        <f>IF(AZ468=5,G468,0)</f>
        <v>0</v>
      </c>
      <c r="CA468" s="251">
        <v>1</v>
      </c>
      <c r="CB468" s="251">
        <v>1</v>
      </c>
    </row>
    <row r="469" spans="1:80">
      <c r="A469" s="260"/>
      <c r="B469" s="264"/>
      <c r="C469" s="322" t="s">
        <v>606</v>
      </c>
      <c r="D469" s="323"/>
      <c r="E469" s="265">
        <v>10.06</v>
      </c>
      <c r="F469" s="266"/>
      <c r="G469" s="267"/>
      <c r="H469" s="268"/>
      <c r="I469" s="262"/>
      <c r="J469" s="269"/>
      <c r="K469" s="262"/>
      <c r="M469" s="263" t="s">
        <v>606</v>
      </c>
      <c r="O469" s="251"/>
    </row>
    <row r="470" spans="1:80">
      <c r="A470" s="260"/>
      <c r="B470" s="264"/>
      <c r="C470" s="322" t="s">
        <v>607</v>
      </c>
      <c r="D470" s="323"/>
      <c r="E470" s="265">
        <v>7</v>
      </c>
      <c r="F470" s="266"/>
      <c r="G470" s="267"/>
      <c r="H470" s="268"/>
      <c r="I470" s="262"/>
      <c r="J470" s="269"/>
      <c r="K470" s="262"/>
      <c r="M470" s="263" t="s">
        <v>607</v>
      </c>
      <c r="O470" s="251"/>
    </row>
    <row r="471" spans="1:80">
      <c r="A471" s="260"/>
      <c r="B471" s="264"/>
      <c r="C471" s="322" t="s">
        <v>608</v>
      </c>
      <c r="D471" s="323"/>
      <c r="E471" s="265">
        <v>10.06</v>
      </c>
      <c r="F471" s="266"/>
      <c r="G471" s="267"/>
      <c r="H471" s="268"/>
      <c r="I471" s="262"/>
      <c r="J471" s="269"/>
      <c r="K471" s="262"/>
      <c r="M471" s="263" t="s">
        <v>608</v>
      </c>
      <c r="O471" s="251"/>
    </row>
    <row r="472" spans="1:80">
      <c r="A472" s="260"/>
      <c r="B472" s="264"/>
      <c r="C472" s="322" t="s">
        <v>609</v>
      </c>
      <c r="D472" s="323"/>
      <c r="E472" s="265">
        <v>7</v>
      </c>
      <c r="F472" s="266"/>
      <c r="G472" s="267"/>
      <c r="H472" s="268"/>
      <c r="I472" s="262"/>
      <c r="J472" s="269"/>
      <c r="K472" s="262"/>
      <c r="M472" s="263" t="s">
        <v>609</v>
      </c>
      <c r="O472" s="251"/>
    </row>
    <row r="473" spans="1:80">
      <c r="A473" s="252">
        <v>116</v>
      </c>
      <c r="B473" s="253" t="s">
        <v>610</v>
      </c>
      <c r="C473" s="254" t="s">
        <v>611</v>
      </c>
      <c r="D473" s="255" t="s">
        <v>110</v>
      </c>
      <c r="E473" s="256">
        <v>26.717500000000001</v>
      </c>
      <c r="F473" s="256"/>
      <c r="G473" s="257">
        <f>E473*F473</f>
        <v>0</v>
      </c>
      <c r="H473" s="258">
        <v>0</v>
      </c>
      <c r="I473" s="259">
        <f>E473*H473</f>
        <v>0</v>
      </c>
      <c r="J473" s="258">
        <v>-1.2930000000000001E-2</v>
      </c>
      <c r="K473" s="259">
        <f>E473*J473</f>
        <v>-0.34545727500000001</v>
      </c>
      <c r="O473" s="251">
        <v>2</v>
      </c>
      <c r="AA473" s="226">
        <v>1</v>
      </c>
      <c r="AB473" s="226">
        <v>1</v>
      </c>
      <c r="AC473" s="226">
        <v>1</v>
      </c>
      <c r="AZ473" s="226">
        <v>1</v>
      </c>
      <c r="BA473" s="226">
        <f>IF(AZ473=1,G473,0)</f>
        <v>0</v>
      </c>
      <c r="BB473" s="226">
        <f>IF(AZ473=2,G473,0)</f>
        <v>0</v>
      </c>
      <c r="BC473" s="226">
        <f>IF(AZ473=3,G473,0)</f>
        <v>0</v>
      </c>
      <c r="BD473" s="226">
        <f>IF(AZ473=4,G473,0)</f>
        <v>0</v>
      </c>
      <c r="BE473" s="226">
        <f>IF(AZ473=5,G473,0)</f>
        <v>0</v>
      </c>
      <c r="CA473" s="251">
        <v>1</v>
      </c>
      <c r="CB473" s="251">
        <v>1</v>
      </c>
    </row>
    <row r="474" spans="1:80" ht="22.5">
      <c r="A474" s="260"/>
      <c r="B474" s="261"/>
      <c r="C474" s="319" t="s">
        <v>612</v>
      </c>
      <c r="D474" s="320"/>
      <c r="E474" s="320"/>
      <c r="F474" s="320"/>
      <c r="G474" s="321"/>
      <c r="I474" s="262"/>
      <c r="K474" s="262"/>
      <c r="L474" s="263" t="s">
        <v>612</v>
      </c>
      <c r="O474" s="251">
        <v>3</v>
      </c>
    </row>
    <row r="475" spans="1:80">
      <c r="A475" s="260"/>
      <c r="B475" s="261"/>
      <c r="C475" s="319" t="s">
        <v>613</v>
      </c>
      <c r="D475" s="320"/>
      <c r="E475" s="320"/>
      <c r="F475" s="320"/>
      <c r="G475" s="321"/>
      <c r="I475" s="262"/>
      <c r="K475" s="262"/>
      <c r="L475" s="263" t="s">
        <v>613</v>
      </c>
      <c r="O475" s="251">
        <v>3</v>
      </c>
    </row>
    <row r="476" spans="1:80">
      <c r="A476" s="260"/>
      <c r="B476" s="261"/>
      <c r="C476" s="319" t="s">
        <v>614</v>
      </c>
      <c r="D476" s="320"/>
      <c r="E476" s="320"/>
      <c r="F476" s="320"/>
      <c r="G476" s="321"/>
      <c r="I476" s="262"/>
      <c r="K476" s="262"/>
      <c r="L476" s="263" t="s">
        <v>614</v>
      </c>
      <c r="O476" s="251">
        <v>3</v>
      </c>
    </row>
    <row r="477" spans="1:80">
      <c r="A477" s="260"/>
      <c r="B477" s="261"/>
      <c r="C477" s="319" t="s">
        <v>615</v>
      </c>
      <c r="D477" s="320"/>
      <c r="E477" s="320"/>
      <c r="F477" s="320"/>
      <c r="G477" s="321"/>
      <c r="I477" s="262"/>
      <c r="K477" s="262"/>
      <c r="L477" s="263" t="s">
        <v>615</v>
      </c>
      <c r="O477" s="251">
        <v>3</v>
      </c>
    </row>
    <row r="478" spans="1:80">
      <c r="A478" s="260"/>
      <c r="B478" s="261"/>
      <c r="C478" s="319" t="s">
        <v>616</v>
      </c>
      <c r="D478" s="320"/>
      <c r="E478" s="320"/>
      <c r="F478" s="320"/>
      <c r="G478" s="321"/>
      <c r="I478" s="262"/>
      <c r="K478" s="262"/>
      <c r="L478" s="263" t="s">
        <v>616</v>
      </c>
      <c r="O478" s="251">
        <v>3</v>
      </c>
    </row>
    <row r="479" spans="1:80">
      <c r="A479" s="260"/>
      <c r="B479" s="261"/>
      <c r="C479" s="319" t="s">
        <v>617</v>
      </c>
      <c r="D479" s="320"/>
      <c r="E479" s="320"/>
      <c r="F479" s="320"/>
      <c r="G479" s="321"/>
      <c r="I479" s="262"/>
      <c r="K479" s="262"/>
      <c r="L479" s="263" t="s">
        <v>617</v>
      </c>
      <c r="O479" s="251">
        <v>3</v>
      </c>
    </row>
    <row r="480" spans="1:80">
      <c r="A480" s="260"/>
      <c r="B480" s="261"/>
      <c r="C480" s="319"/>
      <c r="D480" s="320"/>
      <c r="E480" s="320"/>
      <c r="F480" s="320"/>
      <c r="G480" s="321"/>
      <c r="I480" s="262"/>
      <c r="K480" s="262"/>
      <c r="L480" s="263"/>
      <c r="O480" s="251">
        <v>3</v>
      </c>
    </row>
    <row r="481" spans="1:80">
      <c r="A481" s="260"/>
      <c r="B481" s="261"/>
      <c r="C481" s="319" t="s">
        <v>618</v>
      </c>
      <c r="D481" s="320"/>
      <c r="E481" s="320"/>
      <c r="F481" s="320"/>
      <c r="G481" s="321"/>
      <c r="I481" s="262"/>
      <c r="K481" s="262"/>
      <c r="L481" s="263" t="s">
        <v>618</v>
      </c>
      <c r="O481" s="251">
        <v>3</v>
      </c>
    </row>
    <row r="482" spans="1:80">
      <c r="A482" s="260"/>
      <c r="B482" s="264"/>
      <c r="C482" s="322" t="s">
        <v>619</v>
      </c>
      <c r="D482" s="323"/>
      <c r="E482" s="265">
        <v>7.0644999999999998</v>
      </c>
      <c r="F482" s="266"/>
      <c r="G482" s="267"/>
      <c r="H482" s="268"/>
      <c r="I482" s="262"/>
      <c r="J482" s="269"/>
      <c r="K482" s="262"/>
      <c r="M482" s="263" t="s">
        <v>619</v>
      </c>
      <c r="O482" s="251"/>
    </row>
    <row r="483" spans="1:80">
      <c r="A483" s="260"/>
      <c r="B483" s="264"/>
      <c r="C483" s="322" t="s">
        <v>620</v>
      </c>
      <c r="D483" s="323"/>
      <c r="E483" s="265">
        <v>7.0644999999999998</v>
      </c>
      <c r="F483" s="266"/>
      <c r="G483" s="267"/>
      <c r="H483" s="268"/>
      <c r="I483" s="262"/>
      <c r="J483" s="269"/>
      <c r="K483" s="262"/>
      <c r="M483" s="263" t="s">
        <v>620</v>
      </c>
      <c r="O483" s="251"/>
    </row>
    <row r="484" spans="1:80">
      <c r="A484" s="260"/>
      <c r="B484" s="264"/>
      <c r="C484" s="322" t="s">
        <v>621</v>
      </c>
      <c r="D484" s="323"/>
      <c r="E484" s="265">
        <v>7.1879999999999997</v>
      </c>
      <c r="F484" s="266"/>
      <c r="G484" s="267"/>
      <c r="H484" s="268"/>
      <c r="I484" s="262"/>
      <c r="J484" s="269"/>
      <c r="K484" s="262"/>
      <c r="M484" s="263" t="s">
        <v>621</v>
      </c>
      <c r="O484" s="251"/>
    </row>
    <row r="485" spans="1:80">
      <c r="A485" s="260"/>
      <c r="B485" s="264"/>
      <c r="C485" s="322" t="s">
        <v>622</v>
      </c>
      <c r="D485" s="323"/>
      <c r="E485" s="265">
        <v>5.4005000000000001</v>
      </c>
      <c r="F485" s="266"/>
      <c r="G485" s="267"/>
      <c r="H485" s="268"/>
      <c r="I485" s="262"/>
      <c r="J485" s="269"/>
      <c r="K485" s="262"/>
      <c r="M485" s="263" t="s">
        <v>622</v>
      </c>
      <c r="O485" s="251"/>
    </row>
    <row r="486" spans="1:80">
      <c r="A486" s="252">
        <v>117</v>
      </c>
      <c r="B486" s="253" t="s">
        <v>623</v>
      </c>
      <c r="C486" s="254" t="s">
        <v>624</v>
      </c>
      <c r="D486" s="255" t="s">
        <v>312</v>
      </c>
      <c r="E486" s="256">
        <v>25</v>
      </c>
      <c r="F486" s="256"/>
      <c r="G486" s="257">
        <f>E486*F486</f>
        <v>0</v>
      </c>
      <c r="H486" s="258">
        <v>4.8999999999999998E-4</v>
      </c>
      <c r="I486" s="259">
        <f>E486*H486</f>
        <v>1.225E-2</v>
      </c>
      <c r="J486" s="258">
        <v>-2E-3</v>
      </c>
      <c r="K486" s="259">
        <f>E486*J486</f>
        <v>-0.05</v>
      </c>
      <c r="O486" s="251">
        <v>2</v>
      </c>
      <c r="AA486" s="226">
        <v>1</v>
      </c>
      <c r="AB486" s="226">
        <v>1</v>
      </c>
      <c r="AC486" s="226">
        <v>1</v>
      </c>
      <c r="AZ486" s="226">
        <v>1</v>
      </c>
      <c r="BA486" s="226">
        <f>IF(AZ486=1,G486,0)</f>
        <v>0</v>
      </c>
      <c r="BB486" s="226">
        <f>IF(AZ486=2,G486,0)</f>
        <v>0</v>
      </c>
      <c r="BC486" s="226">
        <f>IF(AZ486=3,G486,0)</f>
        <v>0</v>
      </c>
      <c r="BD486" s="226">
        <f>IF(AZ486=4,G486,0)</f>
        <v>0</v>
      </c>
      <c r="BE486" s="226">
        <f>IF(AZ486=5,G486,0)</f>
        <v>0</v>
      </c>
      <c r="CA486" s="251">
        <v>1</v>
      </c>
      <c r="CB486" s="251">
        <v>1</v>
      </c>
    </row>
    <row r="487" spans="1:80">
      <c r="A487" s="260"/>
      <c r="B487" s="264"/>
      <c r="C487" s="322" t="s">
        <v>625</v>
      </c>
      <c r="D487" s="323"/>
      <c r="E487" s="265">
        <v>25</v>
      </c>
      <c r="F487" s="266"/>
      <c r="G487" s="267"/>
      <c r="H487" s="268"/>
      <c r="I487" s="262"/>
      <c r="J487" s="269"/>
      <c r="K487" s="262"/>
      <c r="M487" s="263" t="s">
        <v>625</v>
      </c>
      <c r="O487" s="251"/>
    </row>
    <row r="488" spans="1:80">
      <c r="A488" s="270"/>
      <c r="B488" s="271" t="s">
        <v>100</v>
      </c>
      <c r="C488" s="272" t="s">
        <v>594</v>
      </c>
      <c r="D488" s="273"/>
      <c r="E488" s="274"/>
      <c r="F488" s="275"/>
      <c r="G488" s="276">
        <f>SUM(G461:G487)</f>
        <v>0</v>
      </c>
      <c r="H488" s="277"/>
      <c r="I488" s="278">
        <f>SUM(I461:I487)</f>
        <v>1.72812E-2</v>
      </c>
      <c r="J488" s="277"/>
      <c r="K488" s="278">
        <f>SUM(K461:K487)</f>
        <v>-0.41245727500000001</v>
      </c>
      <c r="O488" s="251">
        <v>4</v>
      </c>
      <c r="BA488" s="279">
        <f>SUM(BA461:BA487)</f>
        <v>0</v>
      </c>
      <c r="BB488" s="279">
        <f>SUM(BB461:BB487)</f>
        <v>0</v>
      </c>
      <c r="BC488" s="279">
        <f>SUM(BC461:BC487)</f>
        <v>0</v>
      </c>
      <c r="BD488" s="279">
        <f>SUM(BD461:BD487)</f>
        <v>0</v>
      </c>
      <c r="BE488" s="279">
        <f>SUM(BE461:BE487)</f>
        <v>0</v>
      </c>
    </row>
    <row r="489" spans="1:80">
      <c r="A489" s="241" t="s">
        <v>96</v>
      </c>
      <c r="B489" s="242" t="s">
        <v>626</v>
      </c>
      <c r="C489" s="243" t="s">
        <v>627</v>
      </c>
      <c r="D489" s="244"/>
      <c r="E489" s="245"/>
      <c r="F489" s="245"/>
      <c r="G489" s="246"/>
      <c r="H489" s="247"/>
      <c r="I489" s="248"/>
      <c r="J489" s="249"/>
      <c r="K489" s="250"/>
      <c r="O489" s="251">
        <v>1</v>
      </c>
    </row>
    <row r="490" spans="1:80">
      <c r="A490" s="252">
        <v>118</v>
      </c>
      <c r="B490" s="253" t="s">
        <v>629</v>
      </c>
      <c r="C490" s="254" t="s">
        <v>630</v>
      </c>
      <c r="D490" s="255" t="s">
        <v>140</v>
      </c>
      <c r="E490" s="256">
        <v>87.446777224999906</v>
      </c>
      <c r="F490" s="256"/>
      <c r="G490" s="257">
        <f>E490*F490</f>
        <v>0</v>
      </c>
      <c r="H490" s="258">
        <v>0</v>
      </c>
      <c r="I490" s="259">
        <f>E490*H490</f>
        <v>0</v>
      </c>
      <c r="J490" s="258"/>
      <c r="K490" s="259">
        <f>E490*J490</f>
        <v>0</v>
      </c>
      <c r="O490" s="251">
        <v>2</v>
      </c>
      <c r="AA490" s="226">
        <v>7</v>
      </c>
      <c r="AB490" s="226">
        <v>1</v>
      </c>
      <c r="AC490" s="226">
        <v>2</v>
      </c>
      <c r="AZ490" s="226">
        <v>1</v>
      </c>
      <c r="BA490" s="226">
        <f>IF(AZ490=1,G490,0)</f>
        <v>0</v>
      </c>
      <c r="BB490" s="226">
        <f>IF(AZ490=2,G490,0)</f>
        <v>0</v>
      </c>
      <c r="BC490" s="226">
        <f>IF(AZ490=3,G490,0)</f>
        <v>0</v>
      </c>
      <c r="BD490" s="226">
        <f>IF(AZ490=4,G490,0)</f>
        <v>0</v>
      </c>
      <c r="BE490" s="226">
        <f>IF(AZ490=5,G490,0)</f>
        <v>0</v>
      </c>
      <c r="CA490" s="251">
        <v>7</v>
      </c>
      <c r="CB490" s="251">
        <v>1</v>
      </c>
    </row>
    <row r="491" spans="1:80">
      <c r="A491" s="270"/>
      <c r="B491" s="271" t="s">
        <v>100</v>
      </c>
      <c r="C491" s="272" t="s">
        <v>628</v>
      </c>
      <c r="D491" s="273"/>
      <c r="E491" s="274"/>
      <c r="F491" s="275"/>
      <c r="G491" s="276">
        <f>SUM(G489:G490)</f>
        <v>0</v>
      </c>
      <c r="H491" s="277"/>
      <c r="I491" s="278">
        <f>SUM(I489:I490)</f>
        <v>0</v>
      </c>
      <c r="J491" s="277"/>
      <c r="K491" s="278">
        <f>SUM(K489:K490)</f>
        <v>0</v>
      </c>
      <c r="O491" s="251">
        <v>4</v>
      </c>
      <c r="BA491" s="279">
        <f>SUM(BA489:BA490)</f>
        <v>0</v>
      </c>
      <c r="BB491" s="279">
        <f>SUM(BB489:BB490)</f>
        <v>0</v>
      </c>
      <c r="BC491" s="279">
        <f>SUM(BC489:BC490)</f>
        <v>0</v>
      </c>
      <c r="BD491" s="279">
        <f>SUM(BD489:BD490)</f>
        <v>0</v>
      </c>
      <c r="BE491" s="279">
        <f>SUM(BE489:BE490)</f>
        <v>0</v>
      </c>
    </row>
    <row r="492" spans="1:80">
      <c r="A492" s="241" t="s">
        <v>96</v>
      </c>
      <c r="B492" s="242" t="s">
        <v>631</v>
      </c>
      <c r="C492" s="243" t="s">
        <v>632</v>
      </c>
      <c r="D492" s="244"/>
      <c r="E492" s="245"/>
      <c r="F492" s="245"/>
      <c r="G492" s="246"/>
      <c r="H492" s="247"/>
      <c r="I492" s="248"/>
      <c r="J492" s="249"/>
      <c r="K492" s="250"/>
      <c r="O492" s="251">
        <v>1</v>
      </c>
    </row>
    <row r="493" spans="1:80">
      <c r="A493" s="252">
        <v>119</v>
      </c>
      <c r="B493" s="253" t="s">
        <v>634</v>
      </c>
      <c r="C493" s="254" t="s">
        <v>635</v>
      </c>
      <c r="D493" s="255" t="s">
        <v>312</v>
      </c>
      <c r="E493" s="256">
        <v>12.61</v>
      </c>
      <c r="F493" s="256"/>
      <c r="G493" s="257">
        <f>E493*F493</f>
        <v>0</v>
      </c>
      <c r="H493" s="258">
        <v>0</v>
      </c>
      <c r="I493" s="259">
        <f>E493*H493</f>
        <v>0</v>
      </c>
      <c r="J493" s="258">
        <v>0</v>
      </c>
      <c r="K493" s="259">
        <f>E493*J493</f>
        <v>0</v>
      </c>
      <c r="O493" s="251">
        <v>2</v>
      </c>
      <c r="AA493" s="226">
        <v>1</v>
      </c>
      <c r="AB493" s="226">
        <v>7</v>
      </c>
      <c r="AC493" s="226">
        <v>7</v>
      </c>
      <c r="AZ493" s="226">
        <v>2</v>
      </c>
      <c r="BA493" s="226">
        <f>IF(AZ493=1,G493,0)</f>
        <v>0</v>
      </c>
      <c r="BB493" s="226">
        <f>IF(AZ493=2,G493,0)</f>
        <v>0</v>
      </c>
      <c r="BC493" s="226">
        <f>IF(AZ493=3,G493,0)</f>
        <v>0</v>
      </c>
      <c r="BD493" s="226">
        <f>IF(AZ493=4,G493,0)</f>
        <v>0</v>
      </c>
      <c r="BE493" s="226">
        <f>IF(AZ493=5,G493,0)</f>
        <v>0</v>
      </c>
      <c r="CA493" s="251">
        <v>1</v>
      </c>
      <c r="CB493" s="251">
        <v>7</v>
      </c>
    </row>
    <row r="494" spans="1:80">
      <c r="A494" s="260"/>
      <c r="B494" s="264"/>
      <c r="C494" s="322" t="s">
        <v>636</v>
      </c>
      <c r="D494" s="323"/>
      <c r="E494" s="265">
        <v>12.61</v>
      </c>
      <c r="F494" s="266"/>
      <c r="G494" s="267"/>
      <c r="H494" s="268"/>
      <c r="I494" s="262"/>
      <c r="J494" s="269"/>
      <c r="K494" s="262"/>
      <c r="M494" s="263" t="s">
        <v>636</v>
      </c>
      <c r="O494" s="251"/>
    </row>
    <row r="495" spans="1:80">
      <c r="A495" s="252">
        <v>120</v>
      </c>
      <c r="B495" s="253" t="s">
        <v>637</v>
      </c>
      <c r="C495" s="254" t="s">
        <v>638</v>
      </c>
      <c r="D495" s="255" t="s">
        <v>110</v>
      </c>
      <c r="E495" s="256">
        <v>16.617699999999999</v>
      </c>
      <c r="F495" s="256"/>
      <c r="G495" s="257">
        <f>E495*F495</f>
        <v>0</v>
      </c>
      <c r="H495" s="258">
        <v>0</v>
      </c>
      <c r="I495" s="259">
        <f>E495*H495</f>
        <v>0</v>
      </c>
      <c r="J495" s="258">
        <v>0</v>
      </c>
      <c r="K495" s="259">
        <f>E495*J495</f>
        <v>0</v>
      </c>
      <c r="O495" s="251">
        <v>2</v>
      </c>
      <c r="AA495" s="226">
        <v>1</v>
      </c>
      <c r="AB495" s="226">
        <v>7</v>
      </c>
      <c r="AC495" s="226">
        <v>7</v>
      </c>
      <c r="AZ495" s="226">
        <v>2</v>
      </c>
      <c r="BA495" s="226">
        <f>IF(AZ495=1,G495,0)</f>
        <v>0</v>
      </c>
      <c r="BB495" s="226">
        <f>IF(AZ495=2,G495,0)</f>
        <v>0</v>
      </c>
      <c r="BC495" s="226">
        <f>IF(AZ495=3,G495,0)</f>
        <v>0</v>
      </c>
      <c r="BD495" s="226">
        <f>IF(AZ495=4,G495,0)</f>
        <v>0</v>
      </c>
      <c r="BE495" s="226">
        <f>IF(AZ495=5,G495,0)</f>
        <v>0</v>
      </c>
      <c r="CA495" s="251">
        <v>1</v>
      </c>
      <c r="CB495" s="251">
        <v>7</v>
      </c>
    </row>
    <row r="496" spans="1:80">
      <c r="A496" s="260"/>
      <c r="B496" s="261"/>
      <c r="C496" s="319" t="s">
        <v>639</v>
      </c>
      <c r="D496" s="320"/>
      <c r="E496" s="320"/>
      <c r="F496" s="320"/>
      <c r="G496" s="321"/>
      <c r="I496" s="262"/>
      <c r="K496" s="262"/>
      <c r="L496" s="263" t="s">
        <v>639</v>
      </c>
      <c r="O496" s="251">
        <v>3</v>
      </c>
    </row>
    <row r="497" spans="1:80" ht="33.75">
      <c r="A497" s="260"/>
      <c r="B497" s="261"/>
      <c r="C497" s="319" t="s">
        <v>640</v>
      </c>
      <c r="D497" s="320"/>
      <c r="E497" s="320"/>
      <c r="F497" s="320"/>
      <c r="G497" s="321"/>
      <c r="I497" s="262"/>
      <c r="K497" s="262"/>
      <c r="L497" s="263" t="s">
        <v>640</v>
      </c>
      <c r="O497" s="251">
        <v>3</v>
      </c>
    </row>
    <row r="498" spans="1:80" ht="22.5">
      <c r="A498" s="260"/>
      <c r="B498" s="261"/>
      <c r="C498" s="319" t="s">
        <v>641</v>
      </c>
      <c r="D498" s="320"/>
      <c r="E498" s="320"/>
      <c r="F498" s="320"/>
      <c r="G498" s="321"/>
      <c r="I498" s="262"/>
      <c r="K498" s="262"/>
      <c r="L498" s="263" t="s">
        <v>641</v>
      </c>
      <c r="O498" s="251">
        <v>3</v>
      </c>
    </row>
    <row r="499" spans="1:80">
      <c r="A499" s="260"/>
      <c r="B499" s="264"/>
      <c r="C499" s="322" t="s">
        <v>642</v>
      </c>
      <c r="D499" s="323"/>
      <c r="E499" s="265">
        <v>8.1356999999999999</v>
      </c>
      <c r="F499" s="266"/>
      <c r="G499" s="267"/>
      <c r="H499" s="268"/>
      <c r="I499" s="262"/>
      <c r="J499" s="269"/>
      <c r="K499" s="262"/>
      <c r="M499" s="263" t="s">
        <v>642</v>
      </c>
      <c r="O499" s="251"/>
    </row>
    <row r="500" spans="1:80">
      <c r="A500" s="260"/>
      <c r="B500" s="264"/>
      <c r="C500" s="322" t="s">
        <v>643</v>
      </c>
      <c r="D500" s="323"/>
      <c r="E500" s="265">
        <v>8.4819999999999993</v>
      </c>
      <c r="F500" s="266"/>
      <c r="G500" s="267"/>
      <c r="H500" s="268"/>
      <c r="I500" s="262"/>
      <c r="J500" s="269"/>
      <c r="K500" s="262"/>
      <c r="M500" s="263" t="s">
        <v>643</v>
      </c>
      <c r="O500" s="251"/>
    </row>
    <row r="501" spans="1:80">
      <c r="A501" s="252">
        <v>121</v>
      </c>
      <c r="B501" s="253" t="s">
        <v>644</v>
      </c>
      <c r="C501" s="254" t="s">
        <v>645</v>
      </c>
      <c r="D501" s="255" t="s">
        <v>646</v>
      </c>
      <c r="E501" s="256">
        <v>3.3235000000000001</v>
      </c>
      <c r="F501" s="256"/>
      <c r="G501" s="257">
        <f>E501*F501</f>
        <v>0</v>
      </c>
      <c r="H501" s="258">
        <v>1E-3</v>
      </c>
      <c r="I501" s="259">
        <f>E501*H501</f>
        <v>3.3235000000000001E-3</v>
      </c>
      <c r="J501" s="258"/>
      <c r="K501" s="259">
        <f>E501*J501</f>
        <v>0</v>
      </c>
      <c r="O501" s="251">
        <v>2</v>
      </c>
      <c r="AA501" s="226">
        <v>3</v>
      </c>
      <c r="AB501" s="226">
        <v>7</v>
      </c>
      <c r="AC501" s="226">
        <v>11163230</v>
      </c>
      <c r="AZ501" s="226">
        <v>2</v>
      </c>
      <c r="BA501" s="226">
        <f>IF(AZ501=1,G501,0)</f>
        <v>0</v>
      </c>
      <c r="BB501" s="226">
        <f>IF(AZ501=2,G501,0)</f>
        <v>0</v>
      </c>
      <c r="BC501" s="226">
        <f>IF(AZ501=3,G501,0)</f>
        <v>0</v>
      </c>
      <c r="BD501" s="226">
        <f>IF(AZ501=4,G501,0)</f>
        <v>0</v>
      </c>
      <c r="BE501" s="226">
        <f>IF(AZ501=5,G501,0)</f>
        <v>0</v>
      </c>
      <c r="CA501" s="251">
        <v>3</v>
      </c>
      <c r="CB501" s="251">
        <v>7</v>
      </c>
    </row>
    <row r="502" spans="1:80">
      <c r="A502" s="260"/>
      <c r="B502" s="261"/>
      <c r="C502" s="319" t="s">
        <v>647</v>
      </c>
      <c r="D502" s="320"/>
      <c r="E502" s="320"/>
      <c r="F502" s="320"/>
      <c r="G502" s="321"/>
      <c r="I502" s="262"/>
      <c r="K502" s="262"/>
      <c r="L502" s="263" t="s">
        <v>647</v>
      </c>
      <c r="O502" s="251">
        <v>3</v>
      </c>
    </row>
    <row r="503" spans="1:80">
      <c r="A503" s="260"/>
      <c r="B503" s="264"/>
      <c r="C503" s="322" t="s">
        <v>648</v>
      </c>
      <c r="D503" s="323"/>
      <c r="E503" s="265">
        <v>3.3235000000000001</v>
      </c>
      <c r="F503" s="266"/>
      <c r="G503" s="267"/>
      <c r="H503" s="268"/>
      <c r="I503" s="262"/>
      <c r="J503" s="269"/>
      <c r="K503" s="262"/>
      <c r="M503" s="263" t="s">
        <v>648</v>
      </c>
      <c r="O503" s="251"/>
    </row>
    <row r="504" spans="1:80">
      <c r="A504" s="252">
        <v>122</v>
      </c>
      <c r="B504" s="253" t="s">
        <v>649</v>
      </c>
      <c r="C504" s="254" t="s">
        <v>650</v>
      </c>
      <c r="D504" s="255" t="s">
        <v>110</v>
      </c>
      <c r="E504" s="256">
        <v>16.2714</v>
      </c>
      <c r="F504" s="256"/>
      <c r="G504" s="257">
        <f>E504*F504</f>
        <v>0</v>
      </c>
      <c r="H504" s="258">
        <v>4.0999999999999999E-4</v>
      </c>
      <c r="I504" s="259">
        <f>E504*H504</f>
        <v>6.6712739999999996E-3</v>
      </c>
      <c r="J504" s="258">
        <v>0</v>
      </c>
      <c r="K504" s="259">
        <f>E504*J504</f>
        <v>0</v>
      </c>
      <c r="O504" s="251">
        <v>2</v>
      </c>
      <c r="AA504" s="226">
        <v>1</v>
      </c>
      <c r="AB504" s="226">
        <v>7</v>
      </c>
      <c r="AC504" s="226">
        <v>7</v>
      </c>
      <c r="AZ504" s="226">
        <v>2</v>
      </c>
      <c r="BA504" s="226">
        <f>IF(AZ504=1,G504,0)</f>
        <v>0</v>
      </c>
      <c r="BB504" s="226">
        <f>IF(AZ504=2,G504,0)</f>
        <v>0</v>
      </c>
      <c r="BC504" s="226">
        <f>IF(AZ504=3,G504,0)</f>
        <v>0</v>
      </c>
      <c r="BD504" s="226">
        <f>IF(AZ504=4,G504,0)</f>
        <v>0</v>
      </c>
      <c r="BE504" s="226">
        <f>IF(AZ504=5,G504,0)</f>
        <v>0</v>
      </c>
      <c r="CA504" s="251">
        <v>1</v>
      </c>
      <c r="CB504" s="251">
        <v>7</v>
      </c>
    </row>
    <row r="505" spans="1:80" ht="33.75">
      <c r="A505" s="260"/>
      <c r="B505" s="261"/>
      <c r="C505" s="319" t="s">
        <v>651</v>
      </c>
      <c r="D505" s="320"/>
      <c r="E505" s="320"/>
      <c r="F505" s="320"/>
      <c r="G505" s="321"/>
      <c r="I505" s="262"/>
      <c r="K505" s="262"/>
      <c r="L505" s="263" t="s">
        <v>651</v>
      </c>
      <c r="O505" s="251">
        <v>3</v>
      </c>
    </row>
    <row r="506" spans="1:80" ht="22.5">
      <c r="A506" s="260"/>
      <c r="B506" s="264"/>
      <c r="C506" s="322" t="s">
        <v>652</v>
      </c>
      <c r="D506" s="323"/>
      <c r="E506" s="265">
        <v>16.2714</v>
      </c>
      <c r="F506" s="266"/>
      <c r="G506" s="267"/>
      <c r="H506" s="268"/>
      <c r="I506" s="262"/>
      <c r="J506" s="269"/>
      <c r="K506" s="262"/>
      <c r="M506" s="263" t="s">
        <v>652</v>
      </c>
      <c r="O506" s="251"/>
    </row>
    <row r="507" spans="1:80">
      <c r="A507" s="252">
        <v>123</v>
      </c>
      <c r="B507" s="253" t="s">
        <v>653</v>
      </c>
      <c r="C507" s="254" t="s">
        <v>654</v>
      </c>
      <c r="D507" s="255" t="s">
        <v>110</v>
      </c>
      <c r="E507" s="256">
        <v>13.794</v>
      </c>
      <c r="F507" s="256"/>
      <c r="G507" s="257">
        <f>E507*F507</f>
        <v>0</v>
      </c>
      <c r="H507" s="258">
        <v>5.8E-4</v>
      </c>
      <c r="I507" s="259">
        <f>E507*H507</f>
        <v>8.0005200000000005E-3</v>
      </c>
      <c r="J507" s="258">
        <v>0</v>
      </c>
      <c r="K507" s="259">
        <f>E507*J507</f>
        <v>0</v>
      </c>
      <c r="O507" s="251">
        <v>2</v>
      </c>
      <c r="AA507" s="226">
        <v>1</v>
      </c>
      <c r="AB507" s="226">
        <v>7</v>
      </c>
      <c r="AC507" s="226">
        <v>7</v>
      </c>
      <c r="AZ507" s="226">
        <v>2</v>
      </c>
      <c r="BA507" s="226">
        <f>IF(AZ507=1,G507,0)</f>
        <v>0</v>
      </c>
      <c r="BB507" s="226">
        <f>IF(AZ507=2,G507,0)</f>
        <v>0</v>
      </c>
      <c r="BC507" s="226">
        <f>IF(AZ507=3,G507,0)</f>
        <v>0</v>
      </c>
      <c r="BD507" s="226">
        <f>IF(AZ507=4,G507,0)</f>
        <v>0</v>
      </c>
      <c r="BE507" s="226">
        <f>IF(AZ507=5,G507,0)</f>
        <v>0</v>
      </c>
      <c r="CA507" s="251">
        <v>1</v>
      </c>
      <c r="CB507" s="251">
        <v>7</v>
      </c>
    </row>
    <row r="508" spans="1:80" ht="33.75">
      <c r="A508" s="260"/>
      <c r="B508" s="261"/>
      <c r="C508" s="319" t="s">
        <v>651</v>
      </c>
      <c r="D508" s="320"/>
      <c r="E508" s="320"/>
      <c r="F508" s="320"/>
      <c r="G508" s="321"/>
      <c r="I508" s="262"/>
      <c r="K508" s="262"/>
      <c r="L508" s="263" t="s">
        <v>651</v>
      </c>
      <c r="O508" s="251">
        <v>3</v>
      </c>
    </row>
    <row r="509" spans="1:80" ht="22.5">
      <c r="A509" s="260"/>
      <c r="B509" s="264"/>
      <c r="C509" s="322" t="s">
        <v>655</v>
      </c>
      <c r="D509" s="323"/>
      <c r="E509" s="265">
        <v>13.794</v>
      </c>
      <c r="F509" s="266"/>
      <c r="G509" s="267"/>
      <c r="H509" s="268"/>
      <c r="I509" s="262"/>
      <c r="J509" s="269"/>
      <c r="K509" s="262"/>
      <c r="M509" s="263" t="s">
        <v>655</v>
      </c>
      <c r="O509" s="251"/>
    </row>
    <row r="510" spans="1:80">
      <c r="A510" s="252">
        <v>124</v>
      </c>
      <c r="B510" s="253" t="s">
        <v>656</v>
      </c>
      <c r="C510" s="254" t="s">
        <v>657</v>
      </c>
      <c r="D510" s="255" t="s">
        <v>110</v>
      </c>
      <c r="E510" s="256">
        <v>30.0654</v>
      </c>
      <c r="F510" s="256"/>
      <c r="G510" s="257">
        <f>E510*F510</f>
        <v>0</v>
      </c>
      <c r="H510" s="258">
        <v>4.3E-3</v>
      </c>
      <c r="I510" s="259">
        <f>E510*H510</f>
        <v>0.12928122</v>
      </c>
      <c r="J510" s="258"/>
      <c r="K510" s="259">
        <f>E510*J510</f>
        <v>0</v>
      </c>
      <c r="O510" s="251">
        <v>2</v>
      </c>
      <c r="AA510" s="226">
        <v>3</v>
      </c>
      <c r="AB510" s="226">
        <v>7</v>
      </c>
      <c r="AC510" s="226">
        <v>62852254</v>
      </c>
      <c r="AZ510" s="226">
        <v>2</v>
      </c>
      <c r="BA510" s="226">
        <f>IF(AZ510=1,G510,0)</f>
        <v>0</v>
      </c>
      <c r="BB510" s="226">
        <f>IF(AZ510=2,G510,0)</f>
        <v>0</v>
      </c>
      <c r="BC510" s="226">
        <f>IF(AZ510=3,G510,0)</f>
        <v>0</v>
      </c>
      <c r="BD510" s="226">
        <f>IF(AZ510=4,G510,0)</f>
        <v>0</v>
      </c>
      <c r="BE510" s="226">
        <f>IF(AZ510=5,G510,0)</f>
        <v>0</v>
      </c>
      <c r="CA510" s="251">
        <v>3</v>
      </c>
      <c r="CB510" s="251">
        <v>7</v>
      </c>
    </row>
    <row r="511" spans="1:80" ht="22.5">
      <c r="A511" s="260"/>
      <c r="B511" s="261"/>
      <c r="C511" s="319" t="s">
        <v>658</v>
      </c>
      <c r="D511" s="320"/>
      <c r="E511" s="320"/>
      <c r="F511" s="320"/>
      <c r="G511" s="321"/>
      <c r="I511" s="262"/>
      <c r="K511" s="262"/>
      <c r="L511" s="263" t="s">
        <v>658</v>
      </c>
      <c r="O511" s="251">
        <v>3</v>
      </c>
    </row>
    <row r="512" spans="1:80" ht="22.5">
      <c r="A512" s="260"/>
      <c r="B512" s="261"/>
      <c r="C512" s="319" t="s">
        <v>419</v>
      </c>
      <c r="D512" s="320"/>
      <c r="E512" s="320"/>
      <c r="F512" s="320"/>
      <c r="G512" s="321"/>
      <c r="I512" s="262"/>
      <c r="K512" s="262"/>
      <c r="L512" s="263" t="s">
        <v>419</v>
      </c>
      <c r="O512" s="251">
        <v>3</v>
      </c>
    </row>
    <row r="513" spans="1:80" ht="22.5">
      <c r="A513" s="260"/>
      <c r="B513" s="264"/>
      <c r="C513" s="322" t="s">
        <v>652</v>
      </c>
      <c r="D513" s="323"/>
      <c r="E513" s="265">
        <v>16.2714</v>
      </c>
      <c r="F513" s="266"/>
      <c r="G513" s="267"/>
      <c r="H513" s="268"/>
      <c r="I513" s="262"/>
      <c r="J513" s="269"/>
      <c r="K513" s="262"/>
      <c r="M513" s="263" t="s">
        <v>652</v>
      </c>
      <c r="O513" s="251"/>
    </row>
    <row r="514" spans="1:80" ht="22.5">
      <c r="A514" s="260"/>
      <c r="B514" s="264"/>
      <c r="C514" s="322" t="s">
        <v>655</v>
      </c>
      <c r="D514" s="323"/>
      <c r="E514" s="265">
        <v>13.794</v>
      </c>
      <c r="F514" s="266"/>
      <c r="G514" s="267"/>
      <c r="H514" s="268"/>
      <c r="I514" s="262"/>
      <c r="J514" s="269"/>
      <c r="K514" s="262"/>
      <c r="M514" s="263" t="s">
        <v>655</v>
      </c>
      <c r="O514" s="251"/>
    </row>
    <row r="515" spans="1:80">
      <c r="A515" s="252">
        <v>125</v>
      </c>
      <c r="B515" s="253" t="s">
        <v>659</v>
      </c>
      <c r="C515" s="254" t="s">
        <v>660</v>
      </c>
      <c r="D515" s="255" t="s">
        <v>110</v>
      </c>
      <c r="E515" s="256">
        <v>16.617699999999999</v>
      </c>
      <c r="F515" s="256"/>
      <c r="G515" s="257">
        <f>E515*F515</f>
        <v>0</v>
      </c>
      <c r="H515" s="258">
        <v>0</v>
      </c>
      <c r="I515" s="259">
        <f>E515*H515</f>
        <v>0</v>
      </c>
      <c r="J515" s="258">
        <v>0</v>
      </c>
      <c r="K515" s="259">
        <f>E515*J515</f>
        <v>0</v>
      </c>
      <c r="O515" s="251">
        <v>2</v>
      </c>
      <c r="AA515" s="226">
        <v>1</v>
      </c>
      <c r="AB515" s="226">
        <v>7</v>
      </c>
      <c r="AC515" s="226">
        <v>7</v>
      </c>
      <c r="AZ515" s="226">
        <v>2</v>
      </c>
      <c r="BA515" s="226">
        <f>IF(AZ515=1,G515,0)</f>
        <v>0</v>
      </c>
      <c r="BB515" s="226">
        <f>IF(AZ515=2,G515,0)</f>
        <v>0</v>
      </c>
      <c r="BC515" s="226">
        <f>IF(AZ515=3,G515,0)</f>
        <v>0</v>
      </c>
      <c r="BD515" s="226">
        <f>IF(AZ515=4,G515,0)</f>
        <v>0</v>
      </c>
      <c r="BE515" s="226">
        <f>IF(AZ515=5,G515,0)</f>
        <v>0</v>
      </c>
      <c r="CA515" s="251">
        <v>1</v>
      </c>
      <c r="CB515" s="251">
        <v>7</v>
      </c>
    </row>
    <row r="516" spans="1:80">
      <c r="A516" s="260"/>
      <c r="B516" s="261"/>
      <c r="C516" s="319" t="s">
        <v>661</v>
      </c>
      <c r="D516" s="320"/>
      <c r="E516" s="320"/>
      <c r="F516" s="320"/>
      <c r="G516" s="321"/>
      <c r="I516" s="262"/>
      <c r="K516" s="262"/>
      <c r="L516" s="263" t="s">
        <v>661</v>
      </c>
      <c r="O516" s="251">
        <v>3</v>
      </c>
    </row>
    <row r="517" spans="1:80">
      <c r="A517" s="260"/>
      <c r="B517" s="261"/>
      <c r="C517" s="319" t="s">
        <v>662</v>
      </c>
      <c r="D517" s="320"/>
      <c r="E517" s="320"/>
      <c r="F517" s="320"/>
      <c r="G517" s="321"/>
      <c r="I517" s="262"/>
      <c r="K517" s="262"/>
      <c r="L517" s="263" t="s">
        <v>662</v>
      </c>
      <c r="O517" s="251">
        <v>3</v>
      </c>
    </row>
    <row r="518" spans="1:80">
      <c r="A518" s="260"/>
      <c r="B518" s="264"/>
      <c r="C518" s="322" t="s">
        <v>642</v>
      </c>
      <c r="D518" s="323"/>
      <c r="E518" s="265">
        <v>8.1356999999999999</v>
      </c>
      <c r="F518" s="266"/>
      <c r="G518" s="267"/>
      <c r="H518" s="268"/>
      <c r="I518" s="262"/>
      <c r="J518" s="269"/>
      <c r="K518" s="262"/>
      <c r="M518" s="263" t="s">
        <v>642</v>
      </c>
      <c r="O518" s="251"/>
    </row>
    <row r="519" spans="1:80">
      <c r="A519" s="260"/>
      <c r="B519" s="264"/>
      <c r="C519" s="322" t="s">
        <v>643</v>
      </c>
      <c r="D519" s="323"/>
      <c r="E519" s="265">
        <v>8.4819999999999993</v>
      </c>
      <c r="F519" s="266"/>
      <c r="G519" s="267"/>
      <c r="H519" s="268"/>
      <c r="I519" s="262"/>
      <c r="J519" s="269"/>
      <c r="K519" s="262"/>
      <c r="M519" s="263" t="s">
        <v>643</v>
      </c>
      <c r="O519" s="251"/>
    </row>
    <row r="520" spans="1:80">
      <c r="A520" s="252">
        <v>126</v>
      </c>
      <c r="B520" s="253" t="s">
        <v>663</v>
      </c>
      <c r="C520" s="254" t="s">
        <v>664</v>
      </c>
      <c r="D520" s="255" t="s">
        <v>110</v>
      </c>
      <c r="E520" s="256">
        <v>30.0654</v>
      </c>
      <c r="F520" s="256"/>
      <c r="G520" s="257">
        <f>E520*F520</f>
        <v>0</v>
      </c>
      <c r="H520" s="258">
        <v>0</v>
      </c>
      <c r="I520" s="259">
        <f>E520*H520</f>
        <v>0</v>
      </c>
      <c r="J520" s="258">
        <v>0</v>
      </c>
      <c r="K520" s="259">
        <f>E520*J520</f>
        <v>0</v>
      </c>
      <c r="O520" s="251">
        <v>2</v>
      </c>
      <c r="AA520" s="226">
        <v>1</v>
      </c>
      <c r="AB520" s="226">
        <v>7</v>
      </c>
      <c r="AC520" s="226">
        <v>7</v>
      </c>
      <c r="AZ520" s="226">
        <v>2</v>
      </c>
      <c r="BA520" s="226">
        <f>IF(AZ520=1,G520,0)</f>
        <v>0</v>
      </c>
      <c r="BB520" s="226">
        <f>IF(AZ520=2,G520,0)</f>
        <v>0</v>
      </c>
      <c r="BC520" s="226">
        <f>IF(AZ520=3,G520,0)</f>
        <v>0</v>
      </c>
      <c r="BD520" s="226">
        <f>IF(AZ520=4,G520,0)</f>
        <v>0</v>
      </c>
      <c r="BE520" s="226">
        <f>IF(AZ520=5,G520,0)</f>
        <v>0</v>
      </c>
      <c r="CA520" s="251">
        <v>1</v>
      </c>
      <c r="CB520" s="251">
        <v>7</v>
      </c>
    </row>
    <row r="521" spans="1:80" ht="22.5">
      <c r="A521" s="260"/>
      <c r="B521" s="264"/>
      <c r="C521" s="322" t="s">
        <v>652</v>
      </c>
      <c r="D521" s="323"/>
      <c r="E521" s="265">
        <v>16.2714</v>
      </c>
      <c r="F521" s="266"/>
      <c r="G521" s="267"/>
      <c r="H521" s="268"/>
      <c r="I521" s="262"/>
      <c r="J521" s="269"/>
      <c r="K521" s="262"/>
      <c r="M521" s="263" t="s">
        <v>652</v>
      </c>
      <c r="O521" s="251"/>
    </row>
    <row r="522" spans="1:80" ht="22.5">
      <c r="A522" s="260"/>
      <c r="B522" s="264"/>
      <c r="C522" s="322" t="s">
        <v>655</v>
      </c>
      <c r="D522" s="323"/>
      <c r="E522" s="265">
        <v>13.794</v>
      </c>
      <c r="F522" s="266"/>
      <c r="G522" s="267"/>
      <c r="H522" s="268"/>
      <c r="I522" s="262"/>
      <c r="J522" s="269"/>
      <c r="K522" s="262"/>
      <c r="M522" s="263" t="s">
        <v>655</v>
      </c>
      <c r="O522" s="251"/>
    </row>
    <row r="523" spans="1:80">
      <c r="A523" s="252">
        <v>127</v>
      </c>
      <c r="B523" s="253" t="s">
        <v>665</v>
      </c>
      <c r="C523" s="254" t="s">
        <v>666</v>
      </c>
      <c r="D523" s="255" t="s">
        <v>12</v>
      </c>
      <c r="E523" s="256">
        <f>SUM(G492:G522)/100</f>
        <v>0</v>
      </c>
      <c r="F523" s="256"/>
      <c r="G523" s="257">
        <f>E523*F523</f>
        <v>0</v>
      </c>
      <c r="H523" s="258">
        <v>0</v>
      </c>
      <c r="I523" s="259">
        <f>E523*H523</f>
        <v>0</v>
      </c>
      <c r="J523" s="258"/>
      <c r="K523" s="259">
        <f>E523*J523</f>
        <v>0</v>
      </c>
      <c r="O523" s="251">
        <v>2</v>
      </c>
      <c r="AA523" s="226">
        <v>7</v>
      </c>
      <c r="AB523" s="226">
        <v>1002</v>
      </c>
      <c r="AC523" s="226">
        <v>5</v>
      </c>
      <c r="AZ523" s="226">
        <v>2</v>
      </c>
      <c r="BA523" s="226">
        <f>IF(AZ523=1,G523,0)</f>
        <v>0</v>
      </c>
      <c r="BB523" s="226">
        <f>IF(AZ523=2,G523,0)</f>
        <v>0</v>
      </c>
      <c r="BC523" s="226">
        <f>IF(AZ523=3,G523,0)</f>
        <v>0</v>
      </c>
      <c r="BD523" s="226">
        <f>IF(AZ523=4,G523,0)</f>
        <v>0</v>
      </c>
      <c r="BE523" s="226">
        <f>IF(AZ523=5,G523,0)</f>
        <v>0</v>
      </c>
      <c r="CA523" s="251">
        <v>7</v>
      </c>
      <c r="CB523" s="251">
        <v>1002</v>
      </c>
    </row>
    <row r="524" spans="1:80">
      <c r="A524" s="270"/>
      <c r="B524" s="271" t="s">
        <v>100</v>
      </c>
      <c r="C524" s="272" t="s">
        <v>633</v>
      </c>
      <c r="D524" s="273"/>
      <c r="E524" s="274"/>
      <c r="F524" s="275"/>
      <c r="G524" s="276">
        <f>SUM(G492:G523)</f>
        <v>0</v>
      </c>
      <c r="H524" s="277"/>
      <c r="I524" s="278">
        <f>SUM(I492:I523)</f>
        <v>0.147276514</v>
      </c>
      <c r="J524" s="277"/>
      <c r="K524" s="278">
        <f>SUM(K492:K523)</f>
        <v>0</v>
      </c>
      <c r="O524" s="251">
        <v>4</v>
      </c>
      <c r="BA524" s="279">
        <f>SUM(BA492:BA523)</f>
        <v>0</v>
      </c>
      <c r="BB524" s="279">
        <f>SUM(BB492:BB523)</f>
        <v>0</v>
      </c>
      <c r="BC524" s="279">
        <f>SUM(BC492:BC523)</f>
        <v>0</v>
      </c>
      <c r="BD524" s="279">
        <f>SUM(BD492:BD523)</f>
        <v>0</v>
      </c>
      <c r="BE524" s="279">
        <f>SUM(BE492:BE523)</f>
        <v>0</v>
      </c>
    </row>
    <row r="525" spans="1:80">
      <c r="A525" s="241" t="s">
        <v>96</v>
      </c>
      <c r="B525" s="242" t="s">
        <v>667</v>
      </c>
      <c r="C525" s="243" t="s">
        <v>668</v>
      </c>
      <c r="D525" s="244"/>
      <c r="E525" s="245"/>
      <c r="F525" s="245"/>
      <c r="G525" s="246"/>
      <c r="H525" s="247"/>
      <c r="I525" s="248"/>
      <c r="J525" s="249"/>
      <c r="K525" s="250"/>
      <c r="O525" s="251">
        <v>1</v>
      </c>
    </row>
    <row r="526" spans="1:80">
      <c r="A526" s="252">
        <v>128</v>
      </c>
      <c r="B526" s="253" t="s">
        <v>670</v>
      </c>
      <c r="C526" s="254" t="s">
        <v>671</v>
      </c>
      <c r="D526" s="255" t="s">
        <v>110</v>
      </c>
      <c r="E526" s="256">
        <v>12.6464</v>
      </c>
      <c r="F526" s="256"/>
      <c r="G526" s="257">
        <f>E526*F526</f>
        <v>0</v>
      </c>
      <c r="H526" s="258">
        <v>0</v>
      </c>
      <c r="I526" s="259">
        <f>E526*H526</f>
        <v>0</v>
      </c>
      <c r="J526" s="258">
        <v>-6.0000000000000001E-3</v>
      </c>
      <c r="K526" s="259">
        <f>E526*J526</f>
        <v>-7.5878399999999999E-2</v>
      </c>
      <c r="O526" s="251">
        <v>2</v>
      </c>
      <c r="AA526" s="226">
        <v>1</v>
      </c>
      <c r="AB526" s="226">
        <v>7</v>
      </c>
      <c r="AC526" s="226">
        <v>7</v>
      </c>
      <c r="AZ526" s="226">
        <v>2</v>
      </c>
      <c r="BA526" s="226">
        <f>IF(AZ526=1,G526,0)</f>
        <v>0</v>
      </c>
      <c r="BB526" s="226">
        <f>IF(AZ526=2,G526,0)</f>
        <v>0</v>
      </c>
      <c r="BC526" s="226">
        <f>IF(AZ526=3,G526,0)</f>
        <v>0</v>
      </c>
      <c r="BD526" s="226">
        <f>IF(AZ526=4,G526,0)</f>
        <v>0</v>
      </c>
      <c r="BE526" s="226">
        <f>IF(AZ526=5,G526,0)</f>
        <v>0</v>
      </c>
      <c r="CA526" s="251">
        <v>1</v>
      </c>
      <c r="CB526" s="251">
        <v>7</v>
      </c>
    </row>
    <row r="527" spans="1:80">
      <c r="A527" s="260"/>
      <c r="B527" s="264"/>
      <c r="C527" s="322" t="s">
        <v>672</v>
      </c>
      <c r="D527" s="323"/>
      <c r="E527" s="265">
        <v>12.6464</v>
      </c>
      <c r="F527" s="266"/>
      <c r="G527" s="267"/>
      <c r="H527" s="268"/>
      <c r="I527" s="262"/>
      <c r="J527" s="269"/>
      <c r="K527" s="262"/>
      <c r="M527" s="263" t="s">
        <v>672</v>
      </c>
      <c r="O527" s="251"/>
    </row>
    <row r="528" spans="1:80">
      <c r="A528" s="252">
        <v>129</v>
      </c>
      <c r="B528" s="253" t="s">
        <v>673</v>
      </c>
      <c r="C528" s="254" t="s">
        <v>674</v>
      </c>
      <c r="D528" s="255" t="s">
        <v>110</v>
      </c>
      <c r="E528" s="256">
        <v>12.6464</v>
      </c>
      <c r="F528" s="256"/>
      <c r="G528" s="257">
        <f>E528*F528</f>
        <v>0</v>
      </c>
      <c r="H528" s="258">
        <v>0</v>
      </c>
      <c r="I528" s="259">
        <f>E528*H528</f>
        <v>0</v>
      </c>
      <c r="J528" s="258">
        <v>-6.0000000000000001E-3</v>
      </c>
      <c r="K528" s="259">
        <f>E528*J528</f>
        <v>-7.5878399999999999E-2</v>
      </c>
      <c r="O528" s="251">
        <v>2</v>
      </c>
      <c r="AA528" s="226">
        <v>1</v>
      </c>
      <c r="AB528" s="226">
        <v>7</v>
      </c>
      <c r="AC528" s="226">
        <v>7</v>
      </c>
      <c r="AZ528" s="226">
        <v>2</v>
      </c>
      <c r="BA528" s="226">
        <f>IF(AZ528=1,G528,0)</f>
        <v>0</v>
      </c>
      <c r="BB528" s="226">
        <f>IF(AZ528=2,G528,0)</f>
        <v>0</v>
      </c>
      <c r="BC528" s="226">
        <f>IF(AZ528=3,G528,0)</f>
        <v>0</v>
      </c>
      <c r="BD528" s="226">
        <f>IF(AZ528=4,G528,0)</f>
        <v>0</v>
      </c>
      <c r="BE528" s="226">
        <f>IF(AZ528=5,G528,0)</f>
        <v>0</v>
      </c>
      <c r="CA528" s="251">
        <v>1</v>
      </c>
      <c r="CB528" s="251">
        <v>7</v>
      </c>
    </row>
    <row r="529" spans="1:80">
      <c r="A529" s="260"/>
      <c r="B529" s="264"/>
      <c r="C529" s="322" t="s">
        <v>675</v>
      </c>
      <c r="D529" s="323"/>
      <c r="E529" s="265">
        <v>6.3231999999999999</v>
      </c>
      <c r="F529" s="266"/>
      <c r="G529" s="267"/>
      <c r="H529" s="268"/>
      <c r="I529" s="262"/>
      <c r="J529" s="269"/>
      <c r="K529" s="262"/>
      <c r="M529" s="263" t="s">
        <v>675</v>
      </c>
      <c r="O529" s="251"/>
    </row>
    <row r="530" spans="1:80">
      <c r="A530" s="260"/>
      <c r="B530" s="264"/>
      <c r="C530" s="322" t="s">
        <v>676</v>
      </c>
      <c r="D530" s="323"/>
      <c r="E530" s="265">
        <v>6.3231999999999999</v>
      </c>
      <c r="F530" s="266"/>
      <c r="G530" s="267"/>
      <c r="H530" s="268"/>
      <c r="I530" s="262"/>
      <c r="J530" s="269"/>
      <c r="K530" s="262"/>
      <c r="M530" s="263" t="s">
        <v>676</v>
      </c>
      <c r="O530" s="251"/>
    </row>
    <row r="531" spans="1:80">
      <c r="A531" s="252">
        <v>130</v>
      </c>
      <c r="B531" s="253" t="s">
        <v>677</v>
      </c>
      <c r="C531" s="254" t="s">
        <v>678</v>
      </c>
      <c r="D531" s="255" t="s">
        <v>110</v>
      </c>
      <c r="E531" s="256">
        <v>13.2936</v>
      </c>
      <c r="F531" s="256"/>
      <c r="G531" s="257">
        <f>E531*F531</f>
        <v>0</v>
      </c>
      <c r="H531" s="258">
        <v>0</v>
      </c>
      <c r="I531" s="259">
        <f>E531*H531</f>
        <v>0</v>
      </c>
      <c r="J531" s="258">
        <v>0</v>
      </c>
      <c r="K531" s="259">
        <f>E531*J531</f>
        <v>0</v>
      </c>
      <c r="O531" s="251">
        <v>2</v>
      </c>
      <c r="AA531" s="226">
        <v>1</v>
      </c>
      <c r="AB531" s="226">
        <v>7</v>
      </c>
      <c r="AC531" s="226">
        <v>7</v>
      </c>
      <c r="AZ531" s="226">
        <v>2</v>
      </c>
      <c r="BA531" s="226">
        <f>IF(AZ531=1,G531,0)</f>
        <v>0</v>
      </c>
      <c r="BB531" s="226">
        <f>IF(AZ531=2,G531,0)</f>
        <v>0</v>
      </c>
      <c r="BC531" s="226">
        <f>IF(AZ531=3,G531,0)</f>
        <v>0</v>
      </c>
      <c r="BD531" s="226">
        <f>IF(AZ531=4,G531,0)</f>
        <v>0</v>
      </c>
      <c r="BE531" s="226">
        <f>IF(AZ531=5,G531,0)</f>
        <v>0</v>
      </c>
      <c r="CA531" s="251">
        <v>1</v>
      </c>
      <c r="CB531" s="251">
        <v>7</v>
      </c>
    </row>
    <row r="532" spans="1:80">
      <c r="A532" s="260"/>
      <c r="B532" s="261"/>
      <c r="C532" s="319" t="s">
        <v>639</v>
      </c>
      <c r="D532" s="320"/>
      <c r="E532" s="320"/>
      <c r="F532" s="320"/>
      <c r="G532" s="321"/>
      <c r="I532" s="262"/>
      <c r="K532" s="262"/>
      <c r="L532" s="263" t="s">
        <v>639</v>
      </c>
      <c r="O532" s="251">
        <v>3</v>
      </c>
    </row>
    <row r="533" spans="1:80" ht="33.75">
      <c r="A533" s="260"/>
      <c r="B533" s="261"/>
      <c r="C533" s="319" t="s">
        <v>640</v>
      </c>
      <c r="D533" s="320"/>
      <c r="E533" s="320"/>
      <c r="F533" s="320"/>
      <c r="G533" s="321"/>
      <c r="I533" s="262"/>
      <c r="K533" s="262"/>
      <c r="L533" s="263" t="s">
        <v>640</v>
      </c>
      <c r="O533" s="251">
        <v>3</v>
      </c>
    </row>
    <row r="534" spans="1:80" ht="22.5">
      <c r="A534" s="260"/>
      <c r="B534" s="261"/>
      <c r="C534" s="319" t="s">
        <v>641</v>
      </c>
      <c r="D534" s="320"/>
      <c r="E534" s="320"/>
      <c r="F534" s="320"/>
      <c r="G534" s="321"/>
      <c r="I534" s="262"/>
      <c r="K534" s="262"/>
      <c r="L534" s="263" t="s">
        <v>641</v>
      </c>
      <c r="O534" s="251">
        <v>3</v>
      </c>
    </row>
    <row r="535" spans="1:80" ht="22.5">
      <c r="A535" s="260"/>
      <c r="B535" s="264"/>
      <c r="C535" s="322" t="s">
        <v>679</v>
      </c>
      <c r="D535" s="323"/>
      <c r="E535" s="265">
        <v>5.2435999999999998</v>
      </c>
      <c r="F535" s="266"/>
      <c r="G535" s="267"/>
      <c r="H535" s="268"/>
      <c r="I535" s="262"/>
      <c r="J535" s="269"/>
      <c r="K535" s="262"/>
      <c r="M535" s="263" t="s">
        <v>679</v>
      </c>
      <c r="O535" s="251"/>
    </row>
    <row r="536" spans="1:80">
      <c r="A536" s="260"/>
      <c r="B536" s="264"/>
      <c r="C536" s="322" t="s">
        <v>680</v>
      </c>
      <c r="D536" s="323"/>
      <c r="E536" s="265">
        <v>2.2000000000000002</v>
      </c>
      <c r="F536" s="266"/>
      <c r="G536" s="267"/>
      <c r="H536" s="268"/>
      <c r="I536" s="262"/>
      <c r="J536" s="269"/>
      <c r="K536" s="262"/>
      <c r="M536" s="263" t="s">
        <v>680</v>
      </c>
      <c r="O536" s="251"/>
    </row>
    <row r="537" spans="1:80">
      <c r="A537" s="260"/>
      <c r="B537" s="264"/>
      <c r="C537" s="322" t="s">
        <v>681</v>
      </c>
      <c r="D537" s="323"/>
      <c r="E537" s="265">
        <v>5.85</v>
      </c>
      <c r="F537" s="266"/>
      <c r="G537" s="267"/>
      <c r="H537" s="268"/>
      <c r="I537" s="262"/>
      <c r="J537" s="269"/>
      <c r="K537" s="262"/>
      <c r="M537" s="263" t="s">
        <v>681</v>
      </c>
      <c r="O537" s="251"/>
    </row>
    <row r="538" spans="1:80">
      <c r="A538" s="252">
        <v>131</v>
      </c>
      <c r="B538" s="253" t="s">
        <v>682</v>
      </c>
      <c r="C538" s="254" t="s">
        <v>683</v>
      </c>
      <c r="D538" s="255" t="s">
        <v>646</v>
      </c>
      <c r="E538" s="256">
        <v>2.6587000000000001</v>
      </c>
      <c r="F538" s="256"/>
      <c r="G538" s="257">
        <f>E538*F538</f>
        <v>0</v>
      </c>
      <c r="H538" s="258">
        <v>1E-3</v>
      </c>
      <c r="I538" s="259">
        <f>E538*H538</f>
        <v>2.6587E-3</v>
      </c>
      <c r="J538" s="258"/>
      <c r="K538" s="259">
        <f>E538*J538</f>
        <v>0</v>
      </c>
      <c r="O538" s="251">
        <v>2</v>
      </c>
      <c r="AA538" s="226">
        <v>3</v>
      </c>
      <c r="AB538" s="226">
        <v>7</v>
      </c>
      <c r="AC538" s="226">
        <v>11163111</v>
      </c>
      <c r="AZ538" s="226">
        <v>2</v>
      </c>
      <c r="BA538" s="226">
        <f>IF(AZ538=1,G538,0)</f>
        <v>0</v>
      </c>
      <c r="BB538" s="226">
        <f>IF(AZ538=2,G538,0)</f>
        <v>0</v>
      </c>
      <c r="BC538" s="226">
        <f>IF(AZ538=3,G538,0)</f>
        <v>0</v>
      </c>
      <c r="BD538" s="226">
        <f>IF(AZ538=4,G538,0)</f>
        <v>0</v>
      </c>
      <c r="BE538" s="226">
        <f>IF(AZ538=5,G538,0)</f>
        <v>0</v>
      </c>
      <c r="CA538" s="251">
        <v>3</v>
      </c>
      <c r="CB538" s="251">
        <v>7</v>
      </c>
    </row>
    <row r="539" spans="1:80">
      <c r="A539" s="260"/>
      <c r="B539" s="261"/>
      <c r="C539" s="319" t="s">
        <v>647</v>
      </c>
      <c r="D539" s="320"/>
      <c r="E539" s="320"/>
      <c r="F539" s="320"/>
      <c r="G539" s="321"/>
      <c r="I539" s="262"/>
      <c r="K539" s="262"/>
      <c r="L539" s="263" t="s">
        <v>647</v>
      </c>
      <c r="O539" s="251">
        <v>3</v>
      </c>
    </row>
    <row r="540" spans="1:80" ht="22.5">
      <c r="A540" s="260"/>
      <c r="B540" s="264"/>
      <c r="C540" s="322" t="s">
        <v>684</v>
      </c>
      <c r="D540" s="323"/>
      <c r="E540" s="265">
        <v>1.0487</v>
      </c>
      <c r="F540" s="266"/>
      <c r="G540" s="267"/>
      <c r="H540" s="268"/>
      <c r="I540" s="262"/>
      <c r="J540" s="269"/>
      <c r="K540" s="262"/>
      <c r="M540" s="263" t="s">
        <v>684</v>
      </c>
      <c r="O540" s="251"/>
    </row>
    <row r="541" spans="1:80">
      <c r="A541" s="260"/>
      <c r="B541" s="264"/>
      <c r="C541" s="322" t="s">
        <v>685</v>
      </c>
      <c r="D541" s="323"/>
      <c r="E541" s="265">
        <v>0.44</v>
      </c>
      <c r="F541" s="266"/>
      <c r="G541" s="267"/>
      <c r="H541" s="268"/>
      <c r="I541" s="262"/>
      <c r="J541" s="269"/>
      <c r="K541" s="262"/>
      <c r="M541" s="263" t="s">
        <v>685</v>
      </c>
      <c r="O541" s="251"/>
    </row>
    <row r="542" spans="1:80">
      <c r="A542" s="260"/>
      <c r="B542" s="264"/>
      <c r="C542" s="322" t="s">
        <v>686</v>
      </c>
      <c r="D542" s="323"/>
      <c r="E542" s="265">
        <v>1.17</v>
      </c>
      <c r="F542" s="266"/>
      <c r="G542" s="267"/>
      <c r="H542" s="268"/>
      <c r="I542" s="262"/>
      <c r="J542" s="269"/>
      <c r="K542" s="262"/>
      <c r="M542" s="263" t="s">
        <v>686</v>
      </c>
      <c r="O542" s="251"/>
    </row>
    <row r="543" spans="1:80">
      <c r="A543" s="252">
        <v>132</v>
      </c>
      <c r="B543" s="253" t="s">
        <v>687</v>
      </c>
      <c r="C543" s="254" t="s">
        <v>688</v>
      </c>
      <c r="D543" s="255" t="s">
        <v>110</v>
      </c>
      <c r="E543" s="256">
        <v>5.2435999999999998</v>
      </c>
      <c r="F543" s="256"/>
      <c r="G543" s="257">
        <f>E543*F543</f>
        <v>0</v>
      </c>
      <c r="H543" s="258">
        <v>3.5E-4</v>
      </c>
      <c r="I543" s="259">
        <f>E543*H543</f>
        <v>1.83526E-3</v>
      </c>
      <c r="J543" s="258">
        <v>0</v>
      </c>
      <c r="K543" s="259">
        <f>E543*J543</f>
        <v>0</v>
      </c>
      <c r="O543" s="251">
        <v>2</v>
      </c>
      <c r="AA543" s="226">
        <v>1</v>
      </c>
      <c r="AB543" s="226">
        <v>7</v>
      </c>
      <c r="AC543" s="226">
        <v>7</v>
      </c>
      <c r="AZ543" s="226">
        <v>2</v>
      </c>
      <c r="BA543" s="226">
        <f>IF(AZ543=1,G543,0)</f>
        <v>0</v>
      </c>
      <c r="BB543" s="226">
        <f>IF(AZ543=2,G543,0)</f>
        <v>0</v>
      </c>
      <c r="BC543" s="226">
        <f>IF(AZ543=3,G543,0)</f>
        <v>0</v>
      </c>
      <c r="BD543" s="226">
        <f>IF(AZ543=4,G543,0)</f>
        <v>0</v>
      </c>
      <c r="BE543" s="226">
        <f>IF(AZ543=5,G543,0)</f>
        <v>0</v>
      </c>
      <c r="CA543" s="251">
        <v>1</v>
      </c>
      <c r="CB543" s="251">
        <v>7</v>
      </c>
    </row>
    <row r="544" spans="1:80" ht="22.5">
      <c r="A544" s="260"/>
      <c r="B544" s="264"/>
      <c r="C544" s="322" t="s">
        <v>689</v>
      </c>
      <c r="D544" s="323"/>
      <c r="E544" s="265">
        <v>5.2435999999999998</v>
      </c>
      <c r="F544" s="266"/>
      <c r="G544" s="267"/>
      <c r="H544" s="268"/>
      <c r="I544" s="262"/>
      <c r="J544" s="269"/>
      <c r="K544" s="262"/>
      <c r="M544" s="263" t="s">
        <v>689</v>
      </c>
      <c r="O544" s="251"/>
    </row>
    <row r="545" spans="1:80">
      <c r="A545" s="252">
        <v>133</v>
      </c>
      <c r="B545" s="253" t="s">
        <v>690</v>
      </c>
      <c r="C545" s="254" t="s">
        <v>691</v>
      </c>
      <c r="D545" s="255" t="s">
        <v>110</v>
      </c>
      <c r="E545" s="256">
        <v>6.2923</v>
      </c>
      <c r="F545" s="256"/>
      <c r="G545" s="257">
        <f>E545*F545</f>
        <v>0</v>
      </c>
      <c r="H545" s="258">
        <v>4.0000000000000001E-3</v>
      </c>
      <c r="I545" s="259">
        <f>E545*H545</f>
        <v>2.5169199999999999E-2</v>
      </c>
      <c r="J545" s="258"/>
      <c r="K545" s="259">
        <f>E545*J545</f>
        <v>0</v>
      </c>
      <c r="O545" s="251">
        <v>2</v>
      </c>
      <c r="AA545" s="226">
        <v>3</v>
      </c>
      <c r="AB545" s="226">
        <v>7</v>
      </c>
      <c r="AC545" s="226">
        <v>62836114</v>
      </c>
      <c r="AZ545" s="226">
        <v>2</v>
      </c>
      <c r="BA545" s="226">
        <f>IF(AZ545=1,G545,0)</f>
        <v>0</v>
      </c>
      <c r="BB545" s="226">
        <f>IF(AZ545=2,G545,0)</f>
        <v>0</v>
      </c>
      <c r="BC545" s="226">
        <f>IF(AZ545=3,G545,0)</f>
        <v>0</v>
      </c>
      <c r="BD545" s="226">
        <f>IF(AZ545=4,G545,0)</f>
        <v>0</v>
      </c>
      <c r="BE545" s="226">
        <f>IF(AZ545=5,G545,0)</f>
        <v>0</v>
      </c>
      <c r="CA545" s="251">
        <v>3</v>
      </c>
      <c r="CB545" s="251">
        <v>7</v>
      </c>
    </row>
    <row r="546" spans="1:80" ht="22.5">
      <c r="A546" s="260"/>
      <c r="B546" s="261"/>
      <c r="C546" s="319" t="s">
        <v>692</v>
      </c>
      <c r="D546" s="320"/>
      <c r="E546" s="320"/>
      <c r="F546" s="320"/>
      <c r="G546" s="321"/>
      <c r="I546" s="262"/>
      <c r="K546" s="262"/>
      <c r="L546" s="263" t="s">
        <v>692</v>
      </c>
      <c r="O546" s="251">
        <v>3</v>
      </c>
    </row>
    <row r="547" spans="1:80">
      <c r="A547" s="260"/>
      <c r="B547" s="261"/>
      <c r="C547" s="319"/>
      <c r="D547" s="320"/>
      <c r="E547" s="320"/>
      <c r="F547" s="320"/>
      <c r="G547" s="321"/>
      <c r="I547" s="262"/>
      <c r="K547" s="262"/>
      <c r="L547" s="263"/>
      <c r="O547" s="251">
        <v>3</v>
      </c>
    </row>
    <row r="548" spans="1:80">
      <c r="A548" s="260"/>
      <c r="B548" s="261"/>
      <c r="C548" s="319" t="s">
        <v>693</v>
      </c>
      <c r="D548" s="320"/>
      <c r="E548" s="320"/>
      <c r="F548" s="320"/>
      <c r="G548" s="321"/>
      <c r="I548" s="262"/>
      <c r="K548" s="262"/>
      <c r="L548" s="263" t="s">
        <v>693</v>
      </c>
      <c r="O548" s="251">
        <v>3</v>
      </c>
    </row>
    <row r="549" spans="1:80">
      <c r="A549" s="260"/>
      <c r="B549" s="261"/>
      <c r="C549" s="319"/>
      <c r="D549" s="320"/>
      <c r="E549" s="320"/>
      <c r="F549" s="320"/>
      <c r="G549" s="321"/>
      <c r="I549" s="262"/>
      <c r="K549" s="262"/>
      <c r="L549" s="263"/>
      <c r="O549" s="251">
        <v>3</v>
      </c>
    </row>
    <row r="550" spans="1:80">
      <c r="A550" s="260"/>
      <c r="B550" s="261"/>
      <c r="C550" s="319" t="s">
        <v>694</v>
      </c>
      <c r="D550" s="320"/>
      <c r="E550" s="320"/>
      <c r="F550" s="320"/>
      <c r="G550" s="321"/>
      <c r="I550" s="262"/>
      <c r="K550" s="262"/>
      <c r="L550" s="263" t="s">
        <v>694</v>
      </c>
      <c r="O550" s="251">
        <v>3</v>
      </c>
    </row>
    <row r="551" spans="1:80">
      <c r="A551" s="260"/>
      <c r="B551" s="261"/>
      <c r="C551" s="319" t="s">
        <v>695</v>
      </c>
      <c r="D551" s="320"/>
      <c r="E551" s="320"/>
      <c r="F551" s="320"/>
      <c r="G551" s="321"/>
      <c r="I551" s="262"/>
      <c r="K551" s="262"/>
      <c r="L551" s="263" t="s">
        <v>695</v>
      </c>
      <c r="O551" s="251">
        <v>3</v>
      </c>
    </row>
    <row r="552" spans="1:80">
      <c r="A552" s="260"/>
      <c r="B552" s="261"/>
      <c r="C552" s="319" t="s">
        <v>696</v>
      </c>
      <c r="D552" s="320"/>
      <c r="E552" s="320"/>
      <c r="F552" s="320"/>
      <c r="G552" s="321"/>
      <c r="I552" s="262"/>
      <c r="K552" s="262"/>
      <c r="L552" s="263" t="s">
        <v>696</v>
      </c>
      <c r="O552" s="251">
        <v>3</v>
      </c>
    </row>
    <row r="553" spans="1:80">
      <c r="A553" s="260"/>
      <c r="B553" s="261"/>
      <c r="C553" s="319" t="s">
        <v>695</v>
      </c>
      <c r="D553" s="320"/>
      <c r="E553" s="320"/>
      <c r="F553" s="320"/>
      <c r="G553" s="321"/>
      <c r="I553" s="262"/>
      <c r="K553" s="262"/>
      <c r="L553" s="263" t="s">
        <v>695</v>
      </c>
      <c r="O553" s="251">
        <v>3</v>
      </c>
    </row>
    <row r="554" spans="1:80">
      <c r="A554" s="260"/>
      <c r="B554" s="261"/>
      <c r="C554" s="319" t="s">
        <v>697</v>
      </c>
      <c r="D554" s="320"/>
      <c r="E554" s="320"/>
      <c r="F554" s="320"/>
      <c r="G554" s="321"/>
      <c r="I554" s="262"/>
      <c r="K554" s="262"/>
      <c r="L554" s="263" t="s">
        <v>697</v>
      </c>
      <c r="O554" s="251">
        <v>3</v>
      </c>
    </row>
    <row r="555" spans="1:80">
      <c r="A555" s="260"/>
      <c r="B555" s="264"/>
      <c r="C555" s="322" t="s">
        <v>698</v>
      </c>
      <c r="D555" s="323"/>
      <c r="E555" s="265">
        <v>6.2923</v>
      </c>
      <c r="F555" s="266"/>
      <c r="G555" s="267"/>
      <c r="H555" s="268"/>
      <c r="I555" s="262"/>
      <c r="J555" s="269"/>
      <c r="K555" s="262"/>
      <c r="M555" s="263" t="s">
        <v>698</v>
      </c>
      <c r="O555" s="251"/>
    </row>
    <row r="556" spans="1:80" ht="22.5">
      <c r="A556" s="252">
        <v>134</v>
      </c>
      <c r="B556" s="253" t="s">
        <v>687</v>
      </c>
      <c r="C556" s="254" t="s">
        <v>699</v>
      </c>
      <c r="D556" s="255" t="s">
        <v>110</v>
      </c>
      <c r="E556" s="256">
        <v>11.0404</v>
      </c>
      <c r="F556" s="256"/>
      <c r="G556" s="257">
        <f>E556*F556</f>
        <v>0</v>
      </c>
      <c r="H556" s="258">
        <v>6.9999999999999999E-4</v>
      </c>
      <c r="I556" s="259">
        <f>E556*H556</f>
        <v>7.7282799999999997E-3</v>
      </c>
      <c r="J556" s="258">
        <v>0</v>
      </c>
      <c r="K556" s="259">
        <f>E556*J556</f>
        <v>0</v>
      </c>
      <c r="O556" s="251">
        <v>2</v>
      </c>
      <c r="AA556" s="226">
        <v>1</v>
      </c>
      <c r="AB556" s="226">
        <v>7</v>
      </c>
      <c r="AC556" s="226">
        <v>7</v>
      </c>
      <c r="AZ556" s="226">
        <v>2</v>
      </c>
      <c r="BA556" s="226">
        <f>IF(AZ556=1,G556,0)</f>
        <v>0</v>
      </c>
      <c r="BB556" s="226">
        <f>IF(AZ556=2,G556,0)</f>
        <v>0</v>
      </c>
      <c r="BC556" s="226">
        <f>IF(AZ556=3,G556,0)</f>
        <v>0</v>
      </c>
      <c r="BD556" s="226">
        <f>IF(AZ556=4,G556,0)</f>
        <v>0</v>
      </c>
      <c r="BE556" s="226">
        <f>IF(AZ556=5,G556,0)</f>
        <v>0</v>
      </c>
      <c r="CA556" s="251">
        <v>1</v>
      </c>
      <c r="CB556" s="251">
        <v>7</v>
      </c>
    </row>
    <row r="557" spans="1:80">
      <c r="A557" s="260"/>
      <c r="B557" s="264"/>
      <c r="C557" s="322" t="s">
        <v>700</v>
      </c>
      <c r="D557" s="323"/>
      <c r="E557" s="265">
        <v>2.2000000000000002</v>
      </c>
      <c r="F557" s="266"/>
      <c r="G557" s="267"/>
      <c r="H557" s="268"/>
      <c r="I557" s="262"/>
      <c r="J557" s="269"/>
      <c r="K557" s="262"/>
      <c r="M557" s="263" t="s">
        <v>700</v>
      </c>
      <c r="O557" s="251"/>
    </row>
    <row r="558" spans="1:80">
      <c r="A558" s="260"/>
      <c r="B558" s="264"/>
      <c r="C558" s="322" t="s">
        <v>701</v>
      </c>
      <c r="D558" s="323"/>
      <c r="E558" s="265">
        <v>5.85</v>
      </c>
      <c r="F558" s="266"/>
      <c r="G558" s="267"/>
      <c r="H558" s="268"/>
      <c r="I558" s="262"/>
      <c r="J558" s="269"/>
      <c r="K558" s="262"/>
      <c r="M558" s="263" t="s">
        <v>701</v>
      </c>
      <c r="O558" s="251"/>
    </row>
    <row r="559" spans="1:80">
      <c r="A559" s="260"/>
      <c r="B559" s="264"/>
      <c r="C559" s="322" t="s">
        <v>702</v>
      </c>
      <c r="D559" s="323"/>
      <c r="E559" s="265">
        <v>2.9904000000000002</v>
      </c>
      <c r="F559" s="266"/>
      <c r="G559" s="267"/>
      <c r="H559" s="268"/>
      <c r="I559" s="262"/>
      <c r="J559" s="269"/>
      <c r="K559" s="262"/>
      <c r="M559" s="263" t="s">
        <v>702</v>
      </c>
      <c r="O559" s="251"/>
    </row>
    <row r="560" spans="1:80">
      <c r="A560" s="252">
        <v>135</v>
      </c>
      <c r="B560" s="253" t="s">
        <v>703</v>
      </c>
      <c r="C560" s="254" t="s">
        <v>704</v>
      </c>
      <c r="D560" s="255" t="s">
        <v>110</v>
      </c>
      <c r="E560" s="256">
        <v>13.2485</v>
      </c>
      <c r="F560" s="256"/>
      <c r="G560" s="257">
        <f>E560*F560</f>
        <v>0</v>
      </c>
      <c r="H560" s="258">
        <v>3.8E-3</v>
      </c>
      <c r="I560" s="259">
        <f>E560*H560</f>
        <v>5.0344300000000002E-2</v>
      </c>
      <c r="J560" s="258"/>
      <c r="K560" s="259">
        <f>E560*J560</f>
        <v>0</v>
      </c>
      <c r="O560" s="251">
        <v>2</v>
      </c>
      <c r="AA560" s="226">
        <v>3</v>
      </c>
      <c r="AB560" s="226">
        <v>7</v>
      </c>
      <c r="AC560" s="226">
        <v>62852268</v>
      </c>
      <c r="AZ560" s="226">
        <v>2</v>
      </c>
      <c r="BA560" s="226">
        <f>IF(AZ560=1,G560,0)</f>
        <v>0</v>
      </c>
      <c r="BB560" s="226">
        <f>IF(AZ560=2,G560,0)</f>
        <v>0</v>
      </c>
      <c r="BC560" s="226">
        <f>IF(AZ560=3,G560,0)</f>
        <v>0</v>
      </c>
      <c r="BD560" s="226">
        <f>IF(AZ560=4,G560,0)</f>
        <v>0</v>
      </c>
      <c r="BE560" s="226">
        <f>IF(AZ560=5,G560,0)</f>
        <v>0</v>
      </c>
      <c r="CA560" s="251">
        <v>3</v>
      </c>
      <c r="CB560" s="251">
        <v>7</v>
      </c>
    </row>
    <row r="561" spans="1:80" ht="22.5">
      <c r="A561" s="260"/>
      <c r="B561" s="261"/>
      <c r="C561" s="319" t="s">
        <v>692</v>
      </c>
      <c r="D561" s="320"/>
      <c r="E561" s="320"/>
      <c r="F561" s="320"/>
      <c r="G561" s="321"/>
      <c r="I561" s="262"/>
      <c r="K561" s="262"/>
      <c r="L561" s="263" t="s">
        <v>692</v>
      </c>
      <c r="O561" s="251">
        <v>3</v>
      </c>
    </row>
    <row r="562" spans="1:80">
      <c r="A562" s="260"/>
      <c r="B562" s="261"/>
      <c r="C562" s="319"/>
      <c r="D562" s="320"/>
      <c r="E562" s="320"/>
      <c r="F562" s="320"/>
      <c r="G562" s="321"/>
      <c r="I562" s="262"/>
      <c r="K562" s="262"/>
      <c r="L562" s="263"/>
      <c r="O562" s="251">
        <v>3</v>
      </c>
    </row>
    <row r="563" spans="1:80">
      <c r="A563" s="260"/>
      <c r="B563" s="261"/>
      <c r="C563" s="319" t="s">
        <v>705</v>
      </c>
      <c r="D563" s="320"/>
      <c r="E563" s="320"/>
      <c r="F563" s="320"/>
      <c r="G563" s="321"/>
      <c r="I563" s="262"/>
      <c r="K563" s="262"/>
      <c r="L563" s="263" t="s">
        <v>705</v>
      </c>
      <c r="O563" s="251">
        <v>3</v>
      </c>
    </row>
    <row r="564" spans="1:80">
      <c r="A564" s="260"/>
      <c r="B564" s="261"/>
      <c r="C564" s="319" t="s">
        <v>706</v>
      </c>
      <c r="D564" s="320"/>
      <c r="E564" s="320"/>
      <c r="F564" s="320"/>
      <c r="G564" s="321"/>
      <c r="I564" s="262"/>
      <c r="K564" s="262"/>
      <c r="L564" s="263" t="s">
        <v>706</v>
      </c>
      <c r="O564" s="251">
        <v>3</v>
      </c>
    </row>
    <row r="565" spans="1:80">
      <c r="A565" s="260"/>
      <c r="B565" s="261"/>
      <c r="C565" s="319" t="s">
        <v>707</v>
      </c>
      <c r="D565" s="320"/>
      <c r="E565" s="320"/>
      <c r="F565" s="320"/>
      <c r="G565" s="321"/>
      <c r="I565" s="262"/>
      <c r="K565" s="262"/>
      <c r="L565" s="263" t="s">
        <v>707</v>
      </c>
      <c r="O565" s="251">
        <v>3</v>
      </c>
    </row>
    <row r="566" spans="1:80">
      <c r="A566" s="260"/>
      <c r="B566" s="261"/>
      <c r="C566" s="319" t="s">
        <v>708</v>
      </c>
      <c r="D566" s="320"/>
      <c r="E566" s="320"/>
      <c r="F566" s="320"/>
      <c r="G566" s="321"/>
      <c r="I566" s="262"/>
      <c r="K566" s="262"/>
      <c r="L566" s="263" t="s">
        <v>708</v>
      </c>
      <c r="O566" s="251">
        <v>3</v>
      </c>
    </row>
    <row r="567" spans="1:80">
      <c r="A567" s="260"/>
      <c r="B567" s="261"/>
      <c r="C567" s="319" t="s">
        <v>709</v>
      </c>
      <c r="D567" s="320"/>
      <c r="E567" s="320"/>
      <c r="F567" s="320"/>
      <c r="G567" s="321"/>
      <c r="I567" s="262"/>
      <c r="K567" s="262"/>
      <c r="L567" s="263" t="s">
        <v>709</v>
      </c>
      <c r="O567" s="251">
        <v>3</v>
      </c>
    </row>
    <row r="568" spans="1:80">
      <c r="A568" s="260"/>
      <c r="B568" s="261"/>
      <c r="C568" s="319" t="s">
        <v>710</v>
      </c>
      <c r="D568" s="320"/>
      <c r="E568" s="320"/>
      <c r="F568" s="320"/>
      <c r="G568" s="321"/>
      <c r="I568" s="262"/>
      <c r="K568" s="262"/>
      <c r="L568" s="263" t="s">
        <v>710</v>
      </c>
      <c r="O568" s="251">
        <v>3</v>
      </c>
    </row>
    <row r="569" spans="1:80">
      <c r="A569" s="260"/>
      <c r="B569" s="264"/>
      <c r="C569" s="322" t="s">
        <v>711</v>
      </c>
      <c r="D569" s="323"/>
      <c r="E569" s="265">
        <v>13.2485</v>
      </c>
      <c r="F569" s="266"/>
      <c r="G569" s="267"/>
      <c r="H569" s="268"/>
      <c r="I569" s="262"/>
      <c r="J569" s="269"/>
      <c r="K569" s="262"/>
      <c r="M569" s="263" t="s">
        <v>711</v>
      </c>
      <c r="O569" s="251"/>
    </row>
    <row r="570" spans="1:80">
      <c r="A570" s="252">
        <v>136</v>
      </c>
      <c r="B570" s="253" t="s">
        <v>712</v>
      </c>
      <c r="C570" s="254" t="s">
        <v>713</v>
      </c>
      <c r="D570" s="255" t="s">
        <v>110</v>
      </c>
      <c r="E570" s="256">
        <v>13.2485</v>
      </c>
      <c r="F570" s="256"/>
      <c r="G570" s="257">
        <f>E570*F570</f>
        <v>0</v>
      </c>
      <c r="H570" s="258">
        <v>4.3E-3</v>
      </c>
      <c r="I570" s="259">
        <f>E570*H570</f>
        <v>5.696855E-2</v>
      </c>
      <c r="J570" s="258"/>
      <c r="K570" s="259">
        <f>E570*J570</f>
        <v>0</v>
      </c>
      <c r="O570" s="251">
        <v>2</v>
      </c>
      <c r="AA570" s="226">
        <v>3</v>
      </c>
      <c r="AB570" s="226">
        <v>7</v>
      </c>
      <c r="AC570" s="226">
        <v>628522501</v>
      </c>
      <c r="AZ570" s="226">
        <v>2</v>
      </c>
      <c r="BA570" s="226">
        <f>IF(AZ570=1,G570,0)</f>
        <v>0</v>
      </c>
      <c r="BB570" s="226">
        <f>IF(AZ570=2,G570,0)</f>
        <v>0</v>
      </c>
      <c r="BC570" s="226">
        <f>IF(AZ570=3,G570,0)</f>
        <v>0</v>
      </c>
      <c r="BD570" s="226">
        <f>IF(AZ570=4,G570,0)</f>
        <v>0</v>
      </c>
      <c r="BE570" s="226">
        <f>IF(AZ570=5,G570,0)</f>
        <v>0</v>
      </c>
      <c r="CA570" s="251">
        <v>3</v>
      </c>
      <c r="CB570" s="251">
        <v>7</v>
      </c>
    </row>
    <row r="571" spans="1:80" ht="22.5">
      <c r="A571" s="260"/>
      <c r="B571" s="261"/>
      <c r="C571" s="319" t="s">
        <v>692</v>
      </c>
      <c r="D571" s="320"/>
      <c r="E571" s="320"/>
      <c r="F571" s="320"/>
      <c r="G571" s="321"/>
      <c r="I571" s="262"/>
      <c r="K571" s="262"/>
      <c r="L571" s="263" t="s">
        <v>692</v>
      </c>
      <c r="O571" s="251">
        <v>3</v>
      </c>
    </row>
    <row r="572" spans="1:80">
      <c r="A572" s="260"/>
      <c r="B572" s="261"/>
      <c r="C572" s="319"/>
      <c r="D572" s="320"/>
      <c r="E572" s="320"/>
      <c r="F572" s="320"/>
      <c r="G572" s="321"/>
      <c r="I572" s="262"/>
      <c r="K572" s="262"/>
      <c r="L572" s="263"/>
      <c r="O572" s="251">
        <v>3</v>
      </c>
    </row>
    <row r="573" spans="1:80">
      <c r="A573" s="260"/>
      <c r="B573" s="261"/>
      <c r="C573" s="319" t="s">
        <v>714</v>
      </c>
      <c r="D573" s="320"/>
      <c r="E573" s="320"/>
      <c r="F573" s="320"/>
      <c r="G573" s="321"/>
      <c r="I573" s="262"/>
      <c r="K573" s="262"/>
      <c r="L573" s="263" t="s">
        <v>714</v>
      </c>
      <c r="O573" s="251">
        <v>3</v>
      </c>
    </row>
    <row r="574" spans="1:80">
      <c r="A574" s="260"/>
      <c r="B574" s="261"/>
      <c r="C574" s="319" t="s">
        <v>715</v>
      </c>
      <c r="D574" s="320"/>
      <c r="E574" s="320"/>
      <c r="F574" s="320"/>
      <c r="G574" s="321"/>
      <c r="I574" s="262"/>
      <c r="K574" s="262"/>
      <c r="L574" s="263" t="s">
        <v>715</v>
      </c>
      <c r="O574" s="251">
        <v>3</v>
      </c>
    </row>
    <row r="575" spans="1:80">
      <c r="A575" s="260"/>
      <c r="B575" s="261"/>
      <c r="C575" s="319" t="s">
        <v>716</v>
      </c>
      <c r="D575" s="320"/>
      <c r="E575" s="320"/>
      <c r="F575" s="320"/>
      <c r="G575" s="321"/>
      <c r="I575" s="262"/>
      <c r="K575" s="262"/>
      <c r="L575" s="263" t="s">
        <v>716</v>
      </c>
      <c r="O575" s="251">
        <v>3</v>
      </c>
    </row>
    <row r="576" spans="1:80">
      <c r="A576" s="260"/>
      <c r="B576" s="261"/>
      <c r="C576" s="319" t="s">
        <v>717</v>
      </c>
      <c r="D576" s="320"/>
      <c r="E576" s="320"/>
      <c r="F576" s="320"/>
      <c r="G576" s="321"/>
      <c r="I576" s="262"/>
      <c r="K576" s="262"/>
      <c r="L576" s="263" t="s">
        <v>717</v>
      </c>
      <c r="O576" s="251">
        <v>3</v>
      </c>
    </row>
    <row r="577" spans="1:80">
      <c r="A577" s="260"/>
      <c r="B577" s="261"/>
      <c r="C577" s="319" t="s">
        <v>718</v>
      </c>
      <c r="D577" s="320"/>
      <c r="E577" s="320"/>
      <c r="F577" s="320"/>
      <c r="G577" s="321"/>
      <c r="I577" s="262"/>
      <c r="K577" s="262"/>
      <c r="L577" s="263" t="s">
        <v>718</v>
      </c>
      <c r="O577" s="251">
        <v>3</v>
      </c>
    </row>
    <row r="578" spans="1:80">
      <c r="A578" s="260"/>
      <c r="B578" s="261"/>
      <c r="C578" s="319" t="s">
        <v>719</v>
      </c>
      <c r="D578" s="320"/>
      <c r="E578" s="320"/>
      <c r="F578" s="320"/>
      <c r="G578" s="321"/>
      <c r="I578" s="262"/>
      <c r="K578" s="262"/>
      <c r="L578" s="263" t="s">
        <v>719</v>
      </c>
      <c r="O578" s="251">
        <v>3</v>
      </c>
    </row>
    <row r="579" spans="1:80">
      <c r="A579" s="260"/>
      <c r="B579" s="264"/>
      <c r="C579" s="322" t="s">
        <v>711</v>
      </c>
      <c r="D579" s="323"/>
      <c r="E579" s="265">
        <v>13.2485</v>
      </c>
      <c r="F579" s="266"/>
      <c r="G579" s="267"/>
      <c r="H579" s="268"/>
      <c r="I579" s="262"/>
      <c r="J579" s="269"/>
      <c r="K579" s="262"/>
      <c r="M579" s="263" t="s">
        <v>711</v>
      </c>
      <c r="O579" s="251"/>
    </row>
    <row r="580" spans="1:80">
      <c r="A580" s="252">
        <v>137</v>
      </c>
      <c r="B580" s="253" t="s">
        <v>720</v>
      </c>
      <c r="C580" s="254" t="s">
        <v>721</v>
      </c>
      <c r="D580" s="255" t="s">
        <v>411</v>
      </c>
      <c r="E580" s="256">
        <v>1</v>
      </c>
      <c r="F580" s="256"/>
      <c r="G580" s="257">
        <f>E580*F580</f>
        <v>0</v>
      </c>
      <c r="H580" s="258">
        <v>0.1</v>
      </c>
      <c r="I580" s="259">
        <f>E580*H580</f>
        <v>0.1</v>
      </c>
      <c r="J580" s="258">
        <v>-5.6000000000000001E-2</v>
      </c>
      <c r="K580" s="259">
        <f>E580*J580</f>
        <v>-5.6000000000000001E-2</v>
      </c>
      <c r="O580" s="251">
        <v>2</v>
      </c>
      <c r="AA580" s="226">
        <v>1</v>
      </c>
      <c r="AB580" s="226">
        <v>1</v>
      </c>
      <c r="AC580" s="226">
        <v>1</v>
      </c>
      <c r="AZ580" s="226">
        <v>2</v>
      </c>
      <c r="BA580" s="226">
        <f>IF(AZ580=1,G580,0)</f>
        <v>0</v>
      </c>
      <c r="BB580" s="226">
        <f>IF(AZ580=2,G580,0)</f>
        <v>0</v>
      </c>
      <c r="BC580" s="226">
        <f>IF(AZ580=3,G580,0)</f>
        <v>0</v>
      </c>
      <c r="BD580" s="226">
        <f>IF(AZ580=4,G580,0)</f>
        <v>0</v>
      </c>
      <c r="BE580" s="226">
        <f>IF(AZ580=5,G580,0)</f>
        <v>0</v>
      </c>
      <c r="CA580" s="251">
        <v>1</v>
      </c>
      <c r="CB580" s="251">
        <v>1</v>
      </c>
    </row>
    <row r="581" spans="1:80" ht="22.5">
      <c r="A581" s="252">
        <v>138</v>
      </c>
      <c r="B581" s="253" t="s">
        <v>722</v>
      </c>
      <c r="C581" s="254" t="s">
        <v>723</v>
      </c>
      <c r="D581" s="255" t="s">
        <v>99</v>
      </c>
      <c r="E581" s="256">
        <v>20.185199999999998</v>
      </c>
      <c r="F581" s="256"/>
      <c r="G581" s="257">
        <f>E581*F581</f>
        <v>0</v>
      </c>
      <c r="H581" s="258">
        <v>1E-4</v>
      </c>
      <c r="I581" s="259">
        <f>E581*H581</f>
        <v>2.0185199999999998E-3</v>
      </c>
      <c r="J581" s="258">
        <v>-5.6000000000000001E-2</v>
      </c>
      <c r="K581" s="259">
        <f>E581*J581</f>
        <v>-1.1303711999999999</v>
      </c>
      <c r="O581" s="251">
        <v>2</v>
      </c>
      <c r="AA581" s="226">
        <v>1</v>
      </c>
      <c r="AB581" s="226">
        <v>1</v>
      </c>
      <c r="AC581" s="226">
        <v>1</v>
      </c>
      <c r="AZ581" s="226">
        <v>2</v>
      </c>
      <c r="BA581" s="226">
        <f>IF(AZ581=1,G581,0)</f>
        <v>0</v>
      </c>
      <c r="BB581" s="226">
        <f>IF(AZ581=2,G581,0)</f>
        <v>0</v>
      </c>
      <c r="BC581" s="226">
        <f>IF(AZ581=3,G581,0)</f>
        <v>0</v>
      </c>
      <c r="BD581" s="226">
        <f>IF(AZ581=4,G581,0)</f>
        <v>0</v>
      </c>
      <c r="BE581" s="226">
        <f>IF(AZ581=5,G581,0)</f>
        <v>0</v>
      </c>
      <c r="CA581" s="251">
        <v>1</v>
      </c>
      <c r="CB581" s="251">
        <v>1</v>
      </c>
    </row>
    <row r="582" spans="1:80">
      <c r="A582" s="260"/>
      <c r="B582" s="264"/>
      <c r="C582" s="322" t="s">
        <v>724</v>
      </c>
      <c r="D582" s="323"/>
      <c r="E582" s="265">
        <v>20.185199999999998</v>
      </c>
      <c r="F582" s="266"/>
      <c r="G582" s="267"/>
      <c r="H582" s="268"/>
      <c r="I582" s="262"/>
      <c r="J582" s="269"/>
      <c r="K582" s="262"/>
      <c r="M582" s="263" t="s">
        <v>724</v>
      </c>
      <c r="O582" s="251"/>
    </row>
    <row r="583" spans="1:80">
      <c r="A583" s="252">
        <v>139</v>
      </c>
      <c r="B583" s="253" t="s">
        <v>725</v>
      </c>
      <c r="C583" s="254" t="s">
        <v>726</v>
      </c>
      <c r="D583" s="255" t="s">
        <v>110</v>
      </c>
      <c r="E583" s="256">
        <v>13.2936</v>
      </c>
      <c r="F583" s="256"/>
      <c r="G583" s="257">
        <f>E583*F583</f>
        <v>0</v>
      </c>
      <c r="H583" s="258">
        <v>0</v>
      </c>
      <c r="I583" s="259">
        <f>E583*H583</f>
        <v>0</v>
      </c>
      <c r="J583" s="258">
        <v>0</v>
      </c>
      <c r="K583" s="259">
        <f>E583*J583</f>
        <v>0</v>
      </c>
      <c r="O583" s="251">
        <v>2</v>
      </c>
      <c r="AA583" s="226">
        <v>1</v>
      </c>
      <c r="AB583" s="226">
        <v>7</v>
      </c>
      <c r="AC583" s="226">
        <v>7</v>
      </c>
      <c r="AZ583" s="226">
        <v>2</v>
      </c>
      <c r="BA583" s="226">
        <f>IF(AZ583=1,G583,0)</f>
        <v>0</v>
      </c>
      <c r="BB583" s="226">
        <f>IF(AZ583=2,G583,0)</f>
        <v>0</v>
      </c>
      <c r="BC583" s="226">
        <f>IF(AZ583=3,G583,0)</f>
        <v>0</v>
      </c>
      <c r="BD583" s="226">
        <f>IF(AZ583=4,G583,0)</f>
        <v>0</v>
      </c>
      <c r="BE583" s="226">
        <f>IF(AZ583=5,G583,0)</f>
        <v>0</v>
      </c>
      <c r="CA583" s="251">
        <v>1</v>
      </c>
      <c r="CB583" s="251">
        <v>7</v>
      </c>
    </row>
    <row r="584" spans="1:80" ht="22.5">
      <c r="A584" s="260"/>
      <c r="B584" s="264"/>
      <c r="C584" s="322" t="s">
        <v>679</v>
      </c>
      <c r="D584" s="323"/>
      <c r="E584" s="265">
        <v>5.2435999999999998</v>
      </c>
      <c r="F584" s="266"/>
      <c r="G584" s="267"/>
      <c r="H584" s="268"/>
      <c r="I584" s="262"/>
      <c r="J584" s="269"/>
      <c r="K584" s="262"/>
      <c r="M584" s="263" t="s">
        <v>679</v>
      </c>
      <c r="O584" s="251"/>
    </row>
    <row r="585" spans="1:80">
      <c r="A585" s="260"/>
      <c r="B585" s="264"/>
      <c r="C585" s="322" t="s">
        <v>680</v>
      </c>
      <c r="D585" s="323"/>
      <c r="E585" s="265">
        <v>2.2000000000000002</v>
      </c>
      <c r="F585" s="266"/>
      <c r="G585" s="267"/>
      <c r="H585" s="268"/>
      <c r="I585" s="262"/>
      <c r="J585" s="269"/>
      <c r="K585" s="262"/>
      <c r="M585" s="263" t="s">
        <v>680</v>
      </c>
      <c r="O585" s="251"/>
    </row>
    <row r="586" spans="1:80">
      <c r="A586" s="260"/>
      <c r="B586" s="264"/>
      <c r="C586" s="322" t="s">
        <v>681</v>
      </c>
      <c r="D586" s="323"/>
      <c r="E586" s="265">
        <v>5.85</v>
      </c>
      <c r="F586" s="266"/>
      <c r="G586" s="267"/>
      <c r="H586" s="268"/>
      <c r="I586" s="262"/>
      <c r="J586" s="269"/>
      <c r="K586" s="262"/>
      <c r="M586" s="263" t="s">
        <v>681</v>
      </c>
      <c r="O586" s="251"/>
    </row>
    <row r="587" spans="1:80">
      <c r="A587" s="252">
        <v>140</v>
      </c>
      <c r="B587" s="253" t="s">
        <v>727</v>
      </c>
      <c r="C587" s="254" t="s">
        <v>728</v>
      </c>
      <c r="D587" s="255" t="s">
        <v>110</v>
      </c>
      <c r="E587" s="256">
        <v>16.283999999999999</v>
      </c>
      <c r="F587" s="256"/>
      <c r="G587" s="257">
        <f>E587*F587</f>
        <v>0</v>
      </c>
      <c r="H587" s="258">
        <v>0</v>
      </c>
      <c r="I587" s="259">
        <f>E587*H587</f>
        <v>0</v>
      </c>
      <c r="J587" s="258">
        <v>0</v>
      </c>
      <c r="K587" s="259">
        <f>E587*J587</f>
        <v>0</v>
      </c>
      <c r="O587" s="251">
        <v>2</v>
      </c>
      <c r="AA587" s="226">
        <v>1</v>
      </c>
      <c r="AB587" s="226">
        <v>7</v>
      </c>
      <c r="AC587" s="226">
        <v>7</v>
      </c>
      <c r="AZ587" s="226">
        <v>2</v>
      </c>
      <c r="BA587" s="226">
        <f>IF(AZ587=1,G587,0)</f>
        <v>0</v>
      </c>
      <c r="BB587" s="226">
        <f>IF(AZ587=2,G587,0)</f>
        <v>0</v>
      </c>
      <c r="BC587" s="226">
        <f>IF(AZ587=3,G587,0)</f>
        <v>0</v>
      </c>
      <c r="BD587" s="226">
        <f>IF(AZ587=4,G587,0)</f>
        <v>0</v>
      </c>
      <c r="BE587" s="226">
        <f>IF(AZ587=5,G587,0)</f>
        <v>0</v>
      </c>
      <c r="CA587" s="251">
        <v>1</v>
      </c>
      <c r="CB587" s="251">
        <v>7</v>
      </c>
    </row>
    <row r="588" spans="1:80" ht="22.5">
      <c r="A588" s="260"/>
      <c r="B588" s="264"/>
      <c r="C588" s="322" t="s">
        <v>689</v>
      </c>
      <c r="D588" s="323"/>
      <c r="E588" s="265">
        <v>5.2435999999999998</v>
      </c>
      <c r="F588" s="266"/>
      <c r="G588" s="267"/>
      <c r="H588" s="268"/>
      <c r="I588" s="262"/>
      <c r="J588" s="269"/>
      <c r="K588" s="262"/>
      <c r="M588" s="263" t="s">
        <v>689</v>
      </c>
      <c r="O588" s="251"/>
    </row>
    <row r="589" spans="1:80">
      <c r="A589" s="260"/>
      <c r="B589" s="264"/>
      <c r="C589" s="322" t="s">
        <v>700</v>
      </c>
      <c r="D589" s="323"/>
      <c r="E589" s="265">
        <v>2.2000000000000002</v>
      </c>
      <c r="F589" s="266"/>
      <c r="G589" s="267"/>
      <c r="H589" s="268"/>
      <c r="I589" s="262"/>
      <c r="J589" s="269"/>
      <c r="K589" s="262"/>
      <c r="M589" s="263" t="s">
        <v>700</v>
      </c>
      <c r="O589" s="251"/>
    </row>
    <row r="590" spans="1:80">
      <c r="A590" s="260"/>
      <c r="B590" s="264"/>
      <c r="C590" s="322" t="s">
        <v>701</v>
      </c>
      <c r="D590" s="323"/>
      <c r="E590" s="265">
        <v>5.85</v>
      </c>
      <c r="F590" s="266"/>
      <c r="G590" s="267"/>
      <c r="H590" s="268"/>
      <c r="I590" s="262"/>
      <c r="J590" s="269"/>
      <c r="K590" s="262"/>
      <c r="M590" s="263" t="s">
        <v>701</v>
      </c>
      <c r="O590" s="251"/>
    </row>
    <row r="591" spans="1:80">
      <c r="A591" s="260"/>
      <c r="B591" s="264"/>
      <c r="C591" s="322" t="s">
        <v>702</v>
      </c>
      <c r="D591" s="323"/>
      <c r="E591" s="265">
        <v>2.9904000000000002</v>
      </c>
      <c r="F591" s="266"/>
      <c r="G591" s="267"/>
      <c r="H591" s="268"/>
      <c r="I591" s="262"/>
      <c r="J591" s="269"/>
      <c r="K591" s="262"/>
      <c r="M591" s="263" t="s">
        <v>702</v>
      </c>
      <c r="O591" s="251"/>
    </row>
    <row r="592" spans="1:80">
      <c r="A592" s="252">
        <v>141</v>
      </c>
      <c r="B592" s="253" t="s">
        <v>729</v>
      </c>
      <c r="C592" s="254" t="s">
        <v>730</v>
      </c>
      <c r="D592" s="255" t="s">
        <v>12</v>
      </c>
      <c r="E592" s="256">
        <f>SUM(G525:G591)/100</f>
        <v>0</v>
      </c>
      <c r="F592" s="256"/>
      <c r="G592" s="257">
        <f>E592*F592</f>
        <v>0</v>
      </c>
      <c r="H592" s="258">
        <v>0</v>
      </c>
      <c r="I592" s="259">
        <f>E592*H592</f>
        <v>0</v>
      </c>
      <c r="J592" s="258"/>
      <c r="K592" s="259">
        <f>E592*J592</f>
        <v>0</v>
      </c>
      <c r="O592" s="251">
        <v>2</v>
      </c>
      <c r="AA592" s="226">
        <v>7</v>
      </c>
      <c r="AB592" s="226">
        <v>1002</v>
      </c>
      <c r="AC592" s="226">
        <v>5</v>
      </c>
      <c r="AZ592" s="226">
        <v>2</v>
      </c>
      <c r="BA592" s="226">
        <f>IF(AZ592=1,G592,0)</f>
        <v>0</v>
      </c>
      <c r="BB592" s="226">
        <f>IF(AZ592=2,G592,0)</f>
        <v>0</v>
      </c>
      <c r="BC592" s="226">
        <f>IF(AZ592=3,G592,0)</f>
        <v>0</v>
      </c>
      <c r="BD592" s="226">
        <f>IF(AZ592=4,G592,0)</f>
        <v>0</v>
      </c>
      <c r="BE592" s="226">
        <f>IF(AZ592=5,G592,0)</f>
        <v>0</v>
      </c>
      <c r="CA592" s="251">
        <v>7</v>
      </c>
      <c r="CB592" s="251">
        <v>1002</v>
      </c>
    </row>
    <row r="593" spans="1:80">
      <c r="A593" s="270"/>
      <c r="B593" s="271" t="s">
        <v>100</v>
      </c>
      <c r="C593" s="272" t="s">
        <v>669</v>
      </c>
      <c r="D593" s="273"/>
      <c r="E593" s="274"/>
      <c r="F593" s="275"/>
      <c r="G593" s="276">
        <f>SUM(G525:G592)</f>
        <v>0</v>
      </c>
      <c r="H593" s="277"/>
      <c r="I593" s="278">
        <f>SUM(I525:I592)</f>
        <v>0.24672281000000001</v>
      </c>
      <c r="J593" s="277"/>
      <c r="K593" s="278">
        <f>SUM(K525:K592)</f>
        <v>-1.338128</v>
      </c>
      <c r="O593" s="251">
        <v>4</v>
      </c>
      <c r="BA593" s="279">
        <f>SUM(BA525:BA592)</f>
        <v>0</v>
      </c>
      <c r="BB593" s="279">
        <f>SUM(BB525:BB592)</f>
        <v>0</v>
      </c>
      <c r="BC593" s="279">
        <f>SUM(BC525:BC592)</f>
        <v>0</v>
      </c>
      <c r="BD593" s="279">
        <f>SUM(BD525:BD592)</f>
        <v>0</v>
      </c>
      <c r="BE593" s="279">
        <f>SUM(BE525:BE592)</f>
        <v>0</v>
      </c>
    </row>
    <row r="594" spans="1:80">
      <c r="A594" s="241" t="s">
        <v>96</v>
      </c>
      <c r="B594" s="242" t="s">
        <v>731</v>
      </c>
      <c r="C594" s="243" t="s">
        <v>732</v>
      </c>
      <c r="D594" s="244"/>
      <c r="E594" s="245"/>
      <c r="F594" s="245"/>
      <c r="G594" s="246"/>
      <c r="H594" s="247"/>
      <c r="I594" s="248"/>
      <c r="J594" s="249"/>
      <c r="K594" s="250"/>
      <c r="O594" s="251">
        <v>1</v>
      </c>
    </row>
    <row r="595" spans="1:80">
      <c r="A595" s="252">
        <v>142</v>
      </c>
      <c r="B595" s="253" t="s">
        <v>734</v>
      </c>
      <c r="C595" s="254" t="s">
        <v>735</v>
      </c>
      <c r="D595" s="255" t="s">
        <v>110</v>
      </c>
      <c r="E595" s="256">
        <v>2.64</v>
      </c>
      <c r="F595" s="256"/>
      <c r="G595" s="257">
        <f>E595*F595</f>
        <v>0</v>
      </c>
      <c r="H595" s="258">
        <v>0</v>
      </c>
      <c r="I595" s="259">
        <f>E595*H595</f>
        <v>0</v>
      </c>
      <c r="J595" s="258">
        <v>-1.1000000000000001E-3</v>
      </c>
      <c r="K595" s="259">
        <f>E595*J595</f>
        <v>-2.9040000000000003E-3</v>
      </c>
      <c r="O595" s="251">
        <v>2</v>
      </c>
      <c r="AA595" s="226">
        <v>1</v>
      </c>
      <c r="AB595" s="226">
        <v>7</v>
      </c>
      <c r="AC595" s="226">
        <v>7</v>
      </c>
      <c r="AZ595" s="226">
        <v>2</v>
      </c>
      <c r="BA595" s="226">
        <f>IF(AZ595=1,G595,0)</f>
        <v>0</v>
      </c>
      <c r="BB595" s="226">
        <f>IF(AZ595=2,G595,0)</f>
        <v>0</v>
      </c>
      <c r="BC595" s="226">
        <f>IF(AZ595=3,G595,0)</f>
        <v>0</v>
      </c>
      <c r="BD595" s="226">
        <f>IF(AZ595=4,G595,0)</f>
        <v>0</v>
      </c>
      <c r="BE595" s="226">
        <f>IF(AZ595=5,G595,0)</f>
        <v>0</v>
      </c>
      <c r="CA595" s="251">
        <v>1</v>
      </c>
      <c r="CB595" s="251">
        <v>7</v>
      </c>
    </row>
    <row r="596" spans="1:80">
      <c r="A596" s="260"/>
      <c r="B596" s="264"/>
      <c r="C596" s="322" t="s">
        <v>736</v>
      </c>
      <c r="D596" s="323"/>
      <c r="E596" s="265">
        <v>2.64</v>
      </c>
      <c r="F596" s="266"/>
      <c r="G596" s="267"/>
      <c r="H596" s="268"/>
      <c r="I596" s="262"/>
      <c r="J596" s="269"/>
      <c r="K596" s="262"/>
      <c r="M596" s="263" t="s">
        <v>736</v>
      </c>
      <c r="O596" s="251"/>
    </row>
    <row r="597" spans="1:80">
      <c r="A597" s="252">
        <v>143</v>
      </c>
      <c r="B597" s="253" t="s">
        <v>737</v>
      </c>
      <c r="C597" s="254" t="s">
        <v>738</v>
      </c>
      <c r="D597" s="255" t="s">
        <v>110</v>
      </c>
      <c r="E597" s="256">
        <v>6.3231999999999999</v>
      </c>
      <c r="F597" s="256"/>
      <c r="G597" s="257">
        <f>E597*F597</f>
        <v>0</v>
      </c>
      <c r="H597" s="258">
        <v>0</v>
      </c>
      <c r="I597" s="259">
        <f>E597*H597</f>
        <v>0</v>
      </c>
      <c r="J597" s="258">
        <v>-1E-3</v>
      </c>
      <c r="K597" s="259">
        <f>E597*J597</f>
        <v>-6.3232000000000002E-3</v>
      </c>
      <c r="O597" s="251">
        <v>2</v>
      </c>
      <c r="AA597" s="226">
        <v>1</v>
      </c>
      <c r="AB597" s="226">
        <v>7</v>
      </c>
      <c r="AC597" s="226">
        <v>7</v>
      </c>
      <c r="AZ597" s="226">
        <v>2</v>
      </c>
      <c r="BA597" s="226">
        <f>IF(AZ597=1,G597,0)</f>
        <v>0</v>
      </c>
      <c r="BB597" s="226">
        <f>IF(AZ597=2,G597,0)</f>
        <v>0</v>
      </c>
      <c r="BC597" s="226">
        <f>IF(AZ597=3,G597,0)</f>
        <v>0</v>
      </c>
      <c r="BD597" s="226">
        <f>IF(AZ597=4,G597,0)</f>
        <v>0</v>
      </c>
      <c r="BE597" s="226">
        <f>IF(AZ597=5,G597,0)</f>
        <v>0</v>
      </c>
      <c r="CA597" s="251">
        <v>1</v>
      </c>
      <c r="CB597" s="251">
        <v>7</v>
      </c>
    </row>
    <row r="598" spans="1:80">
      <c r="A598" s="260"/>
      <c r="B598" s="264"/>
      <c r="C598" s="322" t="s">
        <v>739</v>
      </c>
      <c r="D598" s="323"/>
      <c r="E598" s="265">
        <v>6.3231999999999999</v>
      </c>
      <c r="F598" s="266"/>
      <c r="G598" s="267"/>
      <c r="H598" s="268"/>
      <c r="I598" s="262"/>
      <c r="J598" s="269"/>
      <c r="K598" s="262"/>
      <c r="M598" s="263" t="s">
        <v>739</v>
      </c>
      <c r="O598" s="251"/>
    </row>
    <row r="599" spans="1:80">
      <c r="A599" s="252">
        <v>144</v>
      </c>
      <c r="B599" s="253" t="s">
        <v>740</v>
      </c>
      <c r="C599" s="254" t="s">
        <v>741</v>
      </c>
      <c r="D599" s="255" t="s">
        <v>110</v>
      </c>
      <c r="E599" s="256">
        <v>10.7424</v>
      </c>
      <c r="F599" s="256"/>
      <c r="G599" s="257">
        <f>E599*F599</f>
        <v>0</v>
      </c>
      <c r="H599" s="258">
        <v>0</v>
      </c>
      <c r="I599" s="259">
        <f>E599*H599</f>
        <v>0</v>
      </c>
      <c r="J599" s="258">
        <v>0</v>
      </c>
      <c r="K599" s="259">
        <f>E599*J599</f>
        <v>0</v>
      </c>
      <c r="O599" s="251">
        <v>2</v>
      </c>
      <c r="AA599" s="226">
        <v>1</v>
      </c>
      <c r="AB599" s="226">
        <v>7</v>
      </c>
      <c r="AC599" s="226">
        <v>7</v>
      </c>
      <c r="AZ599" s="226">
        <v>2</v>
      </c>
      <c r="BA599" s="226">
        <f>IF(AZ599=1,G599,0)</f>
        <v>0</v>
      </c>
      <c r="BB599" s="226">
        <f>IF(AZ599=2,G599,0)</f>
        <v>0</v>
      </c>
      <c r="BC599" s="226">
        <f>IF(AZ599=3,G599,0)</f>
        <v>0</v>
      </c>
      <c r="BD599" s="226">
        <f>IF(AZ599=4,G599,0)</f>
        <v>0</v>
      </c>
      <c r="BE599" s="226">
        <f>IF(AZ599=5,G599,0)</f>
        <v>0</v>
      </c>
      <c r="CA599" s="251">
        <v>1</v>
      </c>
      <c r="CB599" s="251">
        <v>7</v>
      </c>
    </row>
    <row r="600" spans="1:80">
      <c r="A600" s="260"/>
      <c r="B600" s="264"/>
      <c r="C600" s="322" t="s">
        <v>742</v>
      </c>
      <c r="D600" s="323"/>
      <c r="E600" s="265">
        <v>1.8800000000000001E-2</v>
      </c>
      <c r="F600" s="266"/>
      <c r="G600" s="267"/>
      <c r="H600" s="268"/>
      <c r="I600" s="262"/>
      <c r="J600" s="269"/>
      <c r="K600" s="262"/>
      <c r="M600" s="263" t="s">
        <v>742</v>
      </c>
      <c r="O600" s="251"/>
    </row>
    <row r="601" spans="1:80">
      <c r="A601" s="260"/>
      <c r="B601" s="264"/>
      <c r="C601" s="322" t="s">
        <v>743</v>
      </c>
      <c r="D601" s="323"/>
      <c r="E601" s="265">
        <v>3.7035999999999998</v>
      </c>
      <c r="F601" s="266"/>
      <c r="G601" s="267"/>
      <c r="H601" s="268"/>
      <c r="I601" s="262"/>
      <c r="J601" s="269"/>
      <c r="K601" s="262"/>
      <c r="M601" s="263" t="s">
        <v>743</v>
      </c>
      <c r="O601" s="251"/>
    </row>
    <row r="602" spans="1:80">
      <c r="A602" s="260"/>
      <c r="B602" s="264"/>
      <c r="C602" s="322" t="s">
        <v>744</v>
      </c>
      <c r="D602" s="323"/>
      <c r="E602" s="265">
        <v>1.17</v>
      </c>
      <c r="F602" s="266"/>
      <c r="G602" s="267"/>
      <c r="H602" s="268"/>
      <c r="I602" s="262"/>
      <c r="J602" s="269"/>
      <c r="K602" s="262"/>
      <c r="M602" s="263" t="s">
        <v>744</v>
      </c>
      <c r="O602" s="251"/>
    </row>
    <row r="603" spans="1:80">
      <c r="A603" s="260"/>
      <c r="B603" s="264"/>
      <c r="C603" s="322" t="s">
        <v>745</v>
      </c>
      <c r="D603" s="323"/>
      <c r="E603" s="265">
        <v>5.85</v>
      </c>
      <c r="F603" s="266"/>
      <c r="G603" s="267"/>
      <c r="H603" s="268"/>
      <c r="I603" s="262"/>
      <c r="J603" s="269"/>
      <c r="K603" s="262"/>
      <c r="M603" s="263" t="s">
        <v>745</v>
      </c>
      <c r="O603" s="251"/>
    </row>
    <row r="604" spans="1:80">
      <c r="A604" s="252">
        <v>145</v>
      </c>
      <c r="B604" s="253" t="s">
        <v>746</v>
      </c>
      <c r="C604" s="254" t="s">
        <v>747</v>
      </c>
      <c r="D604" s="255" t="s">
        <v>115</v>
      </c>
      <c r="E604" s="256">
        <v>1.8800000000000001E-2</v>
      </c>
      <c r="F604" s="256"/>
      <c r="G604" s="257">
        <f>E604*F604</f>
        <v>0</v>
      </c>
      <c r="H604" s="258">
        <v>2.5000000000000001E-2</v>
      </c>
      <c r="I604" s="259">
        <f>E604*H604</f>
        <v>4.7000000000000004E-4</v>
      </c>
      <c r="J604" s="258"/>
      <c r="K604" s="259">
        <f>E604*J604</f>
        <v>0</v>
      </c>
      <c r="O604" s="251">
        <v>2</v>
      </c>
      <c r="AA604" s="226">
        <v>3</v>
      </c>
      <c r="AB604" s="226">
        <v>7</v>
      </c>
      <c r="AC604" s="226">
        <v>28375972</v>
      </c>
      <c r="AZ604" s="226">
        <v>2</v>
      </c>
      <c r="BA604" s="226">
        <f>IF(AZ604=1,G604,0)</f>
        <v>0</v>
      </c>
      <c r="BB604" s="226">
        <f>IF(AZ604=2,G604,0)</f>
        <v>0</v>
      </c>
      <c r="BC604" s="226">
        <f>IF(AZ604=3,G604,0)</f>
        <v>0</v>
      </c>
      <c r="BD604" s="226">
        <f>IF(AZ604=4,G604,0)</f>
        <v>0</v>
      </c>
      <c r="BE604" s="226">
        <f>IF(AZ604=5,G604,0)</f>
        <v>0</v>
      </c>
      <c r="CA604" s="251">
        <v>3</v>
      </c>
      <c r="CB604" s="251">
        <v>7</v>
      </c>
    </row>
    <row r="605" spans="1:80">
      <c r="A605" s="260"/>
      <c r="B605" s="261"/>
      <c r="C605" s="319" t="s">
        <v>748</v>
      </c>
      <c r="D605" s="320"/>
      <c r="E605" s="320"/>
      <c r="F605" s="320"/>
      <c r="G605" s="321"/>
      <c r="I605" s="262"/>
      <c r="K605" s="262"/>
      <c r="L605" s="263" t="s">
        <v>748</v>
      </c>
      <c r="O605" s="251">
        <v>3</v>
      </c>
    </row>
    <row r="606" spans="1:80">
      <c r="A606" s="260"/>
      <c r="B606" s="261"/>
      <c r="C606" s="319" t="s">
        <v>336</v>
      </c>
      <c r="D606" s="320"/>
      <c r="E606" s="320"/>
      <c r="F606" s="320"/>
      <c r="G606" s="321"/>
      <c r="I606" s="262"/>
      <c r="K606" s="262"/>
      <c r="L606" s="263" t="s">
        <v>336</v>
      </c>
      <c r="O606" s="251">
        <v>3</v>
      </c>
    </row>
    <row r="607" spans="1:80">
      <c r="A607" s="260"/>
      <c r="B607" s="264"/>
      <c r="C607" s="322" t="s">
        <v>742</v>
      </c>
      <c r="D607" s="323"/>
      <c r="E607" s="265">
        <v>1.8800000000000001E-2</v>
      </c>
      <c r="F607" s="266"/>
      <c r="G607" s="267"/>
      <c r="H607" s="268"/>
      <c r="I607" s="262"/>
      <c r="J607" s="269"/>
      <c r="K607" s="262"/>
      <c r="M607" s="263" t="s">
        <v>742</v>
      </c>
      <c r="O607" s="251"/>
    </row>
    <row r="608" spans="1:80">
      <c r="A608" s="252">
        <v>146</v>
      </c>
      <c r="B608" s="253" t="s">
        <v>749</v>
      </c>
      <c r="C608" s="254" t="s">
        <v>750</v>
      </c>
      <c r="D608" s="255" t="s">
        <v>110</v>
      </c>
      <c r="E608" s="256">
        <v>4.8735999999999997</v>
      </c>
      <c r="F608" s="256"/>
      <c r="G608" s="257">
        <f>E608*F608</f>
        <v>0</v>
      </c>
      <c r="H608" s="258">
        <v>2E-3</v>
      </c>
      <c r="I608" s="259">
        <f>E608*H608</f>
        <v>9.7471999999999993E-3</v>
      </c>
      <c r="J608" s="258"/>
      <c r="K608" s="259">
        <f>E608*J608</f>
        <v>0</v>
      </c>
      <c r="O608" s="251">
        <v>2</v>
      </c>
      <c r="AA608" s="226">
        <v>3</v>
      </c>
      <c r="AB608" s="226">
        <v>7</v>
      </c>
      <c r="AC608" s="226">
        <v>28375871</v>
      </c>
      <c r="AZ608" s="226">
        <v>2</v>
      </c>
      <c r="BA608" s="226">
        <f>IF(AZ608=1,G608,0)</f>
        <v>0</v>
      </c>
      <c r="BB608" s="226">
        <f>IF(AZ608=2,G608,0)</f>
        <v>0</v>
      </c>
      <c r="BC608" s="226">
        <f>IF(AZ608=3,G608,0)</f>
        <v>0</v>
      </c>
      <c r="BD608" s="226">
        <f>IF(AZ608=4,G608,0)</f>
        <v>0</v>
      </c>
      <c r="BE608" s="226">
        <f>IF(AZ608=5,G608,0)</f>
        <v>0</v>
      </c>
      <c r="CA608" s="251">
        <v>3</v>
      </c>
      <c r="CB608" s="251">
        <v>7</v>
      </c>
    </row>
    <row r="609" spans="1:80">
      <c r="A609" s="260"/>
      <c r="B609" s="261"/>
      <c r="C609" s="319" t="s">
        <v>748</v>
      </c>
      <c r="D609" s="320"/>
      <c r="E609" s="320"/>
      <c r="F609" s="320"/>
      <c r="G609" s="321"/>
      <c r="I609" s="262"/>
      <c r="K609" s="262"/>
      <c r="L609" s="263" t="s">
        <v>748</v>
      </c>
      <c r="O609" s="251">
        <v>3</v>
      </c>
    </row>
    <row r="610" spans="1:80">
      <c r="A610" s="260"/>
      <c r="B610" s="261"/>
      <c r="C610" s="319" t="s">
        <v>336</v>
      </c>
      <c r="D610" s="320"/>
      <c r="E610" s="320"/>
      <c r="F610" s="320"/>
      <c r="G610" s="321"/>
      <c r="I610" s="262"/>
      <c r="K610" s="262"/>
      <c r="L610" s="263" t="s">
        <v>336</v>
      </c>
      <c r="O610" s="251">
        <v>3</v>
      </c>
    </row>
    <row r="611" spans="1:80">
      <c r="A611" s="260"/>
      <c r="B611" s="264"/>
      <c r="C611" s="322" t="s">
        <v>743</v>
      </c>
      <c r="D611" s="323"/>
      <c r="E611" s="265">
        <v>3.7035999999999998</v>
      </c>
      <c r="F611" s="266"/>
      <c r="G611" s="267"/>
      <c r="H611" s="268"/>
      <c r="I611" s="262"/>
      <c r="J611" s="269"/>
      <c r="K611" s="262"/>
      <c r="M611" s="263" t="s">
        <v>743</v>
      </c>
      <c r="O611" s="251"/>
    </row>
    <row r="612" spans="1:80">
      <c r="A612" s="260"/>
      <c r="B612" s="264"/>
      <c r="C612" s="322" t="s">
        <v>744</v>
      </c>
      <c r="D612" s="323"/>
      <c r="E612" s="265">
        <v>1.17</v>
      </c>
      <c r="F612" s="266"/>
      <c r="G612" s="267"/>
      <c r="H612" s="268"/>
      <c r="I612" s="262"/>
      <c r="J612" s="269"/>
      <c r="K612" s="262"/>
      <c r="M612" s="263" t="s">
        <v>744</v>
      </c>
      <c r="O612" s="251"/>
    </row>
    <row r="613" spans="1:80">
      <c r="A613" s="252">
        <v>147</v>
      </c>
      <c r="B613" s="253" t="s">
        <v>751</v>
      </c>
      <c r="C613" s="254" t="s">
        <v>752</v>
      </c>
      <c r="D613" s="255" t="s">
        <v>110</v>
      </c>
      <c r="E613" s="256">
        <v>5.85</v>
      </c>
      <c r="F613" s="256"/>
      <c r="G613" s="257">
        <f>E613*F613</f>
        <v>0</v>
      </c>
      <c r="H613" s="258">
        <v>3.2000000000000002E-3</v>
      </c>
      <c r="I613" s="259">
        <f>E613*H613</f>
        <v>1.8720000000000001E-2</v>
      </c>
      <c r="J613" s="258"/>
      <c r="K613" s="259">
        <f>E613*J613</f>
        <v>0</v>
      </c>
      <c r="O613" s="251">
        <v>2</v>
      </c>
      <c r="AA613" s="226">
        <v>3</v>
      </c>
      <c r="AB613" s="226">
        <v>7</v>
      </c>
      <c r="AC613" s="226">
        <v>28375874</v>
      </c>
      <c r="AZ613" s="226">
        <v>2</v>
      </c>
      <c r="BA613" s="226">
        <f>IF(AZ613=1,G613,0)</f>
        <v>0</v>
      </c>
      <c r="BB613" s="226">
        <f>IF(AZ613=2,G613,0)</f>
        <v>0</v>
      </c>
      <c r="BC613" s="226">
        <f>IF(AZ613=3,G613,0)</f>
        <v>0</v>
      </c>
      <c r="BD613" s="226">
        <f>IF(AZ613=4,G613,0)</f>
        <v>0</v>
      </c>
      <c r="BE613" s="226">
        <f>IF(AZ613=5,G613,0)</f>
        <v>0</v>
      </c>
      <c r="CA613" s="251">
        <v>3</v>
      </c>
      <c r="CB613" s="251">
        <v>7</v>
      </c>
    </row>
    <row r="614" spans="1:80">
      <c r="A614" s="260"/>
      <c r="B614" s="261"/>
      <c r="C614" s="319" t="s">
        <v>748</v>
      </c>
      <c r="D614" s="320"/>
      <c r="E614" s="320"/>
      <c r="F614" s="320"/>
      <c r="G614" s="321"/>
      <c r="I614" s="262"/>
      <c r="K614" s="262"/>
      <c r="L614" s="263" t="s">
        <v>748</v>
      </c>
      <c r="O614" s="251">
        <v>3</v>
      </c>
    </row>
    <row r="615" spans="1:80">
      <c r="A615" s="260"/>
      <c r="B615" s="261"/>
      <c r="C615" s="319" t="s">
        <v>336</v>
      </c>
      <c r="D615" s="320"/>
      <c r="E615" s="320"/>
      <c r="F615" s="320"/>
      <c r="G615" s="321"/>
      <c r="I615" s="262"/>
      <c r="K615" s="262"/>
      <c r="L615" s="263" t="s">
        <v>336</v>
      </c>
      <c r="O615" s="251">
        <v>3</v>
      </c>
    </row>
    <row r="616" spans="1:80">
      <c r="A616" s="260"/>
      <c r="B616" s="264"/>
      <c r="C616" s="322" t="s">
        <v>745</v>
      </c>
      <c r="D616" s="323"/>
      <c r="E616" s="265">
        <v>5.85</v>
      </c>
      <c r="F616" s="266"/>
      <c r="G616" s="267"/>
      <c r="H616" s="268"/>
      <c r="I616" s="262"/>
      <c r="J616" s="269"/>
      <c r="K616" s="262"/>
      <c r="M616" s="263" t="s">
        <v>745</v>
      </c>
      <c r="O616" s="251"/>
    </row>
    <row r="617" spans="1:80">
      <c r="A617" s="252">
        <v>148</v>
      </c>
      <c r="B617" s="253" t="s">
        <v>753</v>
      </c>
      <c r="C617" s="254" t="s">
        <v>754</v>
      </c>
      <c r="D617" s="255" t="s">
        <v>312</v>
      </c>
      <c r="E617" s="256">
        <v>6.92</v>
      </c>
      <c r="F617" s="256"/>
      <c r="G617" s="257">
        <f>E617*F617</f>
        <v>0</v>
      </c>
      <c r="H617" s="258">
        <v>1.2999999999999999E-4</v>
      </c>
      <c r="I617" s="259">
        <f>E617*H617</f>
        <v>8.9959999999999997E-4</v>
      </c>
      <c r="J617" s="258"/>
      <c r="K617" s="259">
        <f>E617*J617</f>
        <v>0</v>
      </c>
      <c r="O617" s="251">
        <v>2</v>
      </c>
      <c r="AA617" s="226">
        <v>3</v>
      </c>
      <c r="AB617" s="226">
        <v>7</v>
      </c>
      <c r="AC617" s="226">
        <v>28375981</v>
      </c>
      <c r="AZ617" s="226">
        <v>2</v>
      </c>
      <c r="BA617" s="226">
        <f>IF(AZ617=1,G617,0)</f>
        <v>0</v>
      </c>
      <c r="BB617" s="226">
        <f>IF(AZ617=2,G617,0)</f>
        <v>0</v>
      </c>
      <c r="BC617" s="226">
        <f>IF(AZ617=3,G617,0)</f>
        <v>0</v>
      </c>
      <c r="BD617" s="226">
        <f>IF(AZ617=4,G617,0)</f>
        <v>0</v>
      </c>
      <c r="BE617" s="226">
        <f>IF(AZ617=5,G617,0)</f>
        <v>0</v>
      </c>
      <c r="CA617" s="251">
        <v>3</v>
      </c>
      <c r="CB617" s="251">
        <v>7</v>
      </c>
    </row>
    <row r="618" spans="1:80">
      <c r="A618" s="260"/>
      <c r="B618" s="261"/>
      <c r="C618" s="319" t="s">
        <v>336</v>
      </c>
      <c r="D618" s="320"/>
      <c r="E618" s="320"/>
      <c r="F618" s="320"/>
      <c r="G618" s="321"/>
      <c r="I618" s="262"/>
      <c r="K618" s="262"/>
      <c r="L618" s="263" t="s">
        <v>336</v>
      </c>
      <c r="O618" s="251">
        <v>3</v>
      </c>
    </row>
    <row r="619" spans="1:80">
      <c r="A619" s="260"/>
      <c r="B619" s="264"/>
      <c r="C619" s="322" t="s">
        <v>755</v>
      </c>
      <c r="D619" s="323"/>
      <c r="E619" s="265">
        <v>6.92</v>
      </c>
      <c r="F619" s="266"/>
      <c r="G619" s="267"/>
      <c r="H619" s="268"/>
      <c r="I619" s="262"/>
      <c r="J619" s="269"/>
      <c r="K619" s="262"/>
      <c r="M619" s="263" t="s">
        <v>755</v>
      </c>
      <c r="O619" s="251"/>
    </row>
    <row r="620" spans="1:80">
      <c r="A620" s="252">
        <v>149</v>
      </c>
      <c r="B620" s="253" t="s">
        <v>756</v>
      </c>
      <c r="C620" s="254" t="s">
        <v>757</v>
      </c>
      <c r="D620" s="255" t="s">
        <v>12</v>
      </c>
      <c r="E620" s="256">
        <f>SUM(G594:G619)/100</f>
        <v>0</v>
      </c>
      <c r="F620" s="256"/>
      <c r="G620" s="257">
        <f>E620*F620</f>
        <v>0</v>
      </c>
      <c r="H620" s="258">
        <v>0</v>
      </c>
      <c r="I620" s="259">
        <f>E620*H620</f>
        <v>0</v>
      </c>
      <c r="J620" s="258"/>
      <c r="K620" s="259">
        <f>E620*J620</f>
        <v>0</v>
      </c>
      <c r="O620" s="251">
        <v>2</v>
      </c>
      <c r="AA620" s="226">
        <v>7</v>
      </c>
      <c r="AB620" s="226">
        <v>1002</v>
      </c>
      <c r="AC620" s="226">
        <v>5</v>
      </c>
      <c r="AZ620" s="226">
        <v>2</v>
      </c>
      <c r="BA620" s="226">
        <f>IF(AZ620=1,G620,0)</f>
        <v>0</v>
      </c>
      <c r="BB620" s="226">
        <f>IF(AZ620=2,G620,0)</f>
        <v>0</v>
      </c>
      <c r="BC620" s="226">
        <f>IF(AZ620=3,G620,0)</f>
        <v>0</v>
      </c>
      <c r="BD620" s="226">
        <f>IF(AZ620=4,G620,0)</f>
        <v>0</v>
      </c>
      <c r="BE620" s="226">
        <f>IF(AZ620=5,G620,0)</f>
        <v>0</v>
      </c>
      <c r="CA620" s="251">
        <v>7</v>
      </c>
      <c r="CB620" s="251">
        <v>1002</v>
      </c>
    </row>
    <row r="621" spans="1:80">
      <c r="A621" s="270"/>
      <c r="B621" s="271" t="s">
        <v>100</v>
      </c>
      <c r="C621" s="272" t="s">
        <v>733</v>
      </c>
      <c r="D621" s="273"/>
      <c r="E621" s="274"/>
      <c r="F621" s="275"/>
      <c r="G621" s="276">
        <f>SUM(G594:G620)</f>
        <v>0</v>
      </c>
      <c r="H621" s="277"/>
      <c r="I621" s="278">
        <f>SUM(I594:I620)</f>
        <v>2.98368E-2</v>
      </c>
      <c r="J621" s="277"/>
      <c r="K621" s="278">
        <f>SUM(K594:K620)</f>
        <v>-9.2272000000000014E-3</v>
      </c>
      <c r="O621" s="251">
        <v>4</v>
      </c>
      <c r="BA621" s="279">
        <f>SUM(BA594:BA620)</f>
        <v>0</v>
      </c>
      <c r="BB621" s="279">
        <f>SUM(BB594:BB620)</f>
        <v>0</v>
      </c>
      <c r="BC621" s="279">
        <f>SUM(BC594:BC620)</f>
        <v>0</v>
      </c>
      <c r="BD621" s="279">
        <f>SUM(BD594:BD620)</f>
        <v>0</v>
      </c>
      <c r="BE621" s="279">
        <f>SUM(BE594:BE620)</f>
        <v>0</v>
      </c>
    </row>
    <row r="622" spans="1:80">
      <c r="A622" s="241" t="s">
        <v>96</v>
      </c>
      <c r="B622" s="242" t="s">
        <v>758</v>
      </c>
      <c r="C622" s="243" t="s">
        <v>759</v>
      </c>
      <c r="D622" s="244"/>
      <c r="E622" s="245"/>
      <c r="F622" s="245"/>
      <c r="G622" s="246"/>
      <c r="H622" s="247"/>
      <c r="I622" s="248"/>
      <c r="J622" s="249"/>
      <c r="K622" s="250"/>
      <c r="O622" s="251">
        <v>1</v>
      </c>
    </row>
    <row r="623" spans="1:80" ht="22.5">
      <c r="A623" s="252">
        <v>150</v>
      </c>
      <c r="B623" s="253" t="s">
        <v>761</v>
      </c>
      <c r="C623" s="254" t="s">
        <v>762</v>
      </c>
      <c r="D623" s="255" t="s">
        <v>312</v>
      </c>
      <c r="E623" s="256">
        <v>8</v>
      </c>
      <c r="F623" s="256"/>
      <c r="G623" s="257">
        <f>E623*F623</f>
        <v>0</v>
      </c>
      <c r="H623" s="258">
        <v>2.103E-2</v>
      </c>
      <c r="I623" s="259">
        <f>E623*H623</f>
        <v>0.16824</v>
      </c>
      <c r="J623" s="258">
        <v>0</v>
      </c>
      <c r="K623" s="259">
        <f>E623*J623</f>
        <v>0</v>
      </c>
      <c r="O623" s="251">
        <v>2</v>
      </c>
      <c r="AA623" s="226">
        <v>1</v>
      </c>
      <c r="AB623" s="226">
        <v>7</v>
      </c>
      <c r="AC623" s="226">
        <v>7</v>
      </c>
      <c r="AZ623" s="226">
        <v>2</v>
      </c>
      <c r="BA623" s="226">
        <f>IF(AZ623=1,G623,0)</f>
        <v>0</v>
      </c>
      <c r="BB623" s="226">
        <f>IF(AZ623=2,G623,0)</f>
        <v>0</v>
      </c>
      <c r="BC623" s="226">
        <f>IF(AZ623=3,G623,0)</f>
        <v>0</v>
      </c>
      <c r="BD623" s="226">
        <f>IF(AZ623=4,G623,0)</f>
        <v>0</v>
      </c>
      <c r="BE623" s="226">
        <f>IF(AZ623=5,G623,0)</f>
        <v>0</v>
      </c>
      <c r="CA623" s="251">
        <v>1</v>
      </c>
      <c r="CB623" s="251">
        <v>7</v>
      </c>
    </row>
    <row r="624" spans="1:80">
      <c r="A624" s="260"/>
      <c r="B624" s="261"/>
      <c r="C624" s="319" t="s">
        <v>763</v>
      </c>
      <c r="D624" s="320"/>
      <c r="E624" s="320"/>
      <c r="F624" s="320"/>
      <c r="G624" s="321"/>
      <c r="I624" s="262"/>
      <c r="K624" s="262"/>
      <c r="L624" s="263" t="s">
        <v>763</v>
      </c>
      <c r="O624" s="251">
        <v>3</v>
      </c>
    </row>
    <row r="625" spans="1:80">
      <c r="A625" s="260"/>
      <c r="B625" s="264"/>
      <c r="C625" s="322" t="s">
        <v>764</v>
      </c>
      <c r="D625" s="323"/>
      <c r="E625" s="265">
        <v>8</v>
      </c>
      <c r="F625" s="266"/>
      <c r="G625" s="267"/>
      <c r="H625" s="268"/>
      <c r="I625" s="262"/>
      <c r="J625" s="269"/>
      <c r="K625" s="262"/>
      <c r="M625" s="263" t="s">
        <v>764</v>
      </c>
      <c r="O625" s="251"/>
    </row>
    <row r="626" spans="1:80">
      <c r="A626" s="252">
        <v>151</v>
      </c>
      <c r="B626" s="253" t="s">
        <v>765</v>
      </c>
      <c r="C626" s="254" t="s">
        <v>766</v>
      </c>
      <c r="D626" s="255" t="s">
        <v>12</v>
      </c>
      <c r="E626" s="256">
        <f>SUM(G622:G625)/100</f>
        <v>0</v>
      </c>
      <c r="F626" s="256"/>
      <c r="G626" s="257">
        <f>E626*F626</f>
        <v>0</v>
      </c>
      <c r="H626" s="258">
        <v>0</v>
      </c>
      <c r="I626" s="259">
        <f>E626*H626</f>
        <v>0</v>
      </c>
      <c r="J626" s="258"/>
      <c r="K626" s="259">
        <f>E626*J626</f>
        <v>0</v>
      </c>
      <c r="O626" s="251">
        <v>2</v>
      </c>
      <c r="AA626" s="226">
        <v>7</v>
      </c>
      <c r="AB626" s="226">
        <v>1002</v>
      </c>
      <c r="AC626" s="226">
        <v>5</v>
      </c>
      <c r="AZ626" s="226">
        <v>2</v>
      </c>
      <c r="BA626" s="226">
        <f>IF(AZ626=1,G626,0)</f>
        <v>0</v>
      </c>
      <c r="BB626" s="226">
        <f>IF(AZ626=2,G626,0)</f>
        <v>0</v>
      </c>
      <c r="BC626" s="226">
        <f>IF(AZ626=3,G626,0)</f>
        <v>0</v>
      </c>
      <c r="BD626" s="226">
        <f>IF(AZ626=4,G626,0)</f>
        <v>0</v>
      </c>
      <c r="BE626" s="226">
        <f>IF(AZ626=5,G626,0)</f>
        <v>0</v>
      </c>
      <c r="CA626" s="251">
        <v>7</v>
      </c>
      <c r="CB626" s="251">
        <v>1002</v>
      </c>
    </row>
    <row r="627" spans="1:80">
      <c r="A627" s="270"/>
      <c r="B627" s="271" t="s">
        <v>100</v>
      </c>
      <c r="C627" s="272" t="s">
        <v>760</v>
      </c>
      <c r="D627" s="273"/>
      <c r="E627" s="274"/>
      <c r="F627" s="275"/>
      <c r="G627" s="276">
        <f>SUM(G622:G626)</f>
        <v>0</v>
      </c>
      <c r="H627" s="277"/>
      <c r="I627" s="278">
        <f>SUM(I622:I626)</f>
        <v>0.16824</v>
      </c>
      <c r="J627" s="277"/>
      <c r="K627" s="278">
        <f>SUM(K622:K626)</f>
        <v>0</v>
      </c>
      <c r="O627" s="251">
        <v>4</v>
      </c>
      <c r="BA627" s="279">
        <f>SUM(BA622:BA626)</f>
        <v>0</v>
      </c>
      <c r="BB627" s="279">
        <f>SUM(BB622:BB626)</f>
        <v>0</v>
      </c>
      <c r="BC627" s="279">
        <f>SUM(BC622:BC626)</f>
        <v>0</v>
      </c>
      <c r="BD627" s="279">
        <f>SUM(BD622:BD626)</f>
        <v>0</v>
      </c>
      <c r="BE627" s="279">
        <f>SUM(BE622:BE626)</f>
        <v>0</v>
      </c>
    </row>
    <row r="628" spans="1:80">
      <c r="A628" s="241" t="s">
        <v>96</v>
      </c>
      <c r="B628" s="242" t="s">
        <v>767</v>
      </c>
      <c r="C628" s="243" t="s">
        <v>768</v>
      </c>
      <c r="D628" s="244"/>
      <c r="E628" s="245"/>
      <c r="F628" s="245"/>
      <c r="G628" s="246"/>
      <c r="H628" s="247"/>
      <c r="I628" s="248"/>
      <c r="J628" s="249"/>
      <c r="K628" s="250"/>
      <c r="O628" s="251">
        <v>1</v>
      </c>
    </row>
    <row r="629" spans="1:80" ht="22.5">
      <c r="A629" s="252">
        <v>152</v>
      </c>
      <c r="B629" s="253" t="s">
        <v>770</v>
      </c>
      <c r="C629" s="254" t="s">
        <v>771</v>
      </c>
      <c r="D629" s="255" t="s">
        <v>772</v>
      </c>
      <c r="E629" s="256">
        <v>8</v>
      </c>
      <c r="F629" s="256"/>
      <c r="G629" s="257">
        <f>E629*F629</f>
        <v>0</v>
      </c>
      <c r="H629" s="258">
        <v>7.4999999999999997E-3</v>
      </c>
      <c r="I629" s="259">
        <f>E629*H629</f>
        <v>0.06</v>
      </c>
      <c r="J629" s="258">
        <v>0</v>
      </c>
      <c r="K629" s="259">
        <f>E629*J629</f>
        <v>0</v>
      </c>
      <c r="O629" s="251">
        <v>2</v>
      </c>
      <c r="AA629" s="226">
        <v>1</v>
      </c>
      <c r="AB629" s="226">
        <v>0</v>
      </c>
      <c r="AC629" s="226">
        <v>0</v>
      </c>
      <c r="AZ629" s="226">
        <v>2</v>
      </c>
      <c r="BA629" s="226">
        <f>IF(AZ629=1,G629,0)</f>
        <v>0</v>
      </c>
      <c r="BB629" s="226">
        <f>IF(AZ629=2,G629,0)</f>
        <v>0</v>
      </c>
      <c r="BC629" s="226">
        <f>IF(AZ629=3,G629,0)</f>
        <v>0</v>
      </c>
      <c r="BD629" s="226">
        <f>IF(AZ629=4,G629,0)</f>
        <v>0</v>
      </c>
      <c r="BE629" s="226">
        <f>IF(AZ629=5,G629,0)</f>
        <v>0</v>
      </c>
      <c r="CA629" s="251">
        <v>1</v>
      </c>
      <c r="CB629" s="251">
        <v>0</v>
      </c>
    </row>
    <row r="630" spans="1:80">
      <c r="A630" s="260"/>
      <c r="B630" s="261"/>
      <c r="C630" s="319" t="s">
        <v>763</v>
      </c>
      <c r="D630" s="320"/>
      <c r="E630" s="320"/>
      <c r="F630" s="320"/>
      <c r="G630" s="321"/>
      <c r="I630" s="262"/>
      <c r="K630" s="262"/>
      <c r="L630" s="263" t="s">
        <v>763</v>
      </c>
      <c r="O630" s="251">
        <v>3</v>
      </c>
    </row>
    <row r="631" spans="1:80">
      <c r="A631" s="260"/>
      <c r="B631" s="264"/>
      <c r="C631" s="322" t="s">
        <v>764</v>
      </c>
      <c r="D631" s="323"/>
      <c r="E631" s="265">
        <v>8</v>
      </c>
      <c r="F631" s="266"/>
      <c r="G631" s="267"/>
      <c r="H631" s="268"/>
      <c r="I631" s="262"/>
      <c r="J631" s="269"/>
      <c r="K631" s="262"/>
      <c r="M631" s="263" t="s">
        <v>764</v>
      </c>
      <c r="O631" s="251"/>
    </row>
    <row r="632" spans="1:80" ht="22.5">
      <c r="A632" s="252">
        <v>153</v>
      </c>
      <c r="B632" s="253" t="s">
        <v>773</v>
      </c>
      <c r="C632" s="254" t="s">
        <v>774</v>
      </c>
      <c r="D632" s="255" t="s">
        <v>312</v>
      </c>
      <c r="E632" s="256">
        <v>37</v>
      </c>
      <c r="F632" s="256"/>
      <c r="G632" s="257">
        <f>E632*F632</f>
        <v>0</v>
      </c>
      <c r="H632" s="258">
        <v>4.0000000000000003E-5</v>
      </c>
      <c r="I632" s="259">
        <f>E632*H632</f>
        <v>1.4800000000000002E-3</v>
      </c>
      <c r="J632" s="258">
        <v>-2.5400000000000002E-3</v>
      </c>
      <c r="K632" s="259">
        <f>E632*J632</f>
        <v>-9.3980000000000008E-2</v>
      </c>
      <c r="O632" s="251">
        <v>2</v>
      </c>
      <c r="AA632" s="226">
        <v>1</v>
      </c>
      <c r="AB632" s="226">
        <v>7</v>
      </c>
      <c r="AC632" s="226">
        <v>7</v>
      </c>
      <c r="AZ632" s="226">
        <v>2</v>
      </c>
      <c r="BA632" s="226">
        <f>IF(AZ632=1,G632,0)</f>
        <v>0</v>
      </c>
      <c r="BB632" s="226">
        <f>IF(AZ632=2,G632,0)</f>
        <v>0</v>
      </c>
      <c r="BC632" s="226">
        <f>IF(AZ632=3,G632,0)</f>
        <v>0</v>
      </c>
      <c r="BD632" s="226">
        <f>IF(AZ632=4,G632,0)</f>
        <v>0</v>
      </c>
      <c r="BE632" s="226">
        <f>IF(AZ632=5,G632,0)</f>
        <v>0</v>
      </c>
      <c r="CA632" s="251">
        <v>1</v>
      </c>
      <c r="CB632" s="251">
        <v>7</v>
      </c>
    </row>
    <row r="633" spans="1:80">
      <c r="A633" s="260"/>
      <c r="B633" s="261"/>
      <c r="C633" s="319" t="s">
        <v>775</v>
      </c>
      <c r="D633" s="320"/>
      <c r="E633" s="320"/>
      <c r="F633" s="320"/>
      <c r="G633" s="321"/>
      <c r="I633" s="262"/>
      <c r="K633" s="262"/>
      <c r="L633" s="263" t="s">
        <v>775</v>
      </c>
      <c r="O633" s="251">
        <v>3</v>
      </c>
    </row>
    <row r="634" spans="1:80">
      <c r="A634" s="260"/>
      <c r="B634" s="264"/>
      <c r="C634" s="322" t="s">
        <v>776</v>
      </c>
      <c r="D634" s="323"/>
      <c r="E634" s="265">
        <v>11.3</v>
      </c>
      <c r="F634" s="266"/>
      <c r="G634" s="267"/>
      <c r="H634" s="268"/>
      <c r="I634" s="262"/>
      <c r="J634" s="269"/>
      <c r="K634" s="262"/>
      <c r="M634" s="263" t="s">
        <v>776</v>
      </c>
      <c r="O634" s="251"/>
    </row>
    <row r="635" spans="1:80">
      <c r="A635" s="260"/>
      <c r="B635" s="264"/>
      <c r="C635" s="322" t="s">
        <v>777</v>
      </c>
      <c r="D635" s="323"/>
      <c r="E635" s="265">
        <v>11.3</v>
      </c>
      <c r="F635" s="266"/>
      <c r="G635" s="267"/>
      <c r="H635" s="268"/>
      <c r="I635" s="262"/>
      <c r="J635" s="269"/>
      <c r="K635" s="262"/>
      <c r="M635" s="263" t="s">
        <v>777</v>
      </c>
      <c r="O635" s="251"/>
    </row>
    <row r="636" spans="1:80">
      <c r="A636" s="260"/>
      <c r="B636" s="264"/>
      <c r="C636" s="322" t="s">
        <v>778</v>
      </c>
      <c r="D636" s="323"/>
      <c r="E636" s="265">
        <v>11.4</v>
      </c>
      <c r="F636" s="266"/>
      <c r="G636" s="267"/>
      <c r="H636" s="268"/>
      <c r="I636" s="262"/>
      <c r="J636" s="269"/>
      <c r="K636" s="262"/>
      <c r="M636" s="263" t="s">
        <v>778</v>
      </c>
      <c r="O636" s="251"/>
    </row>
    <row r="637" spans="1:80">
      <c r="A637" s="260"/>
      <c r="B637" s="264"/>
      <c r="C637" s="322" t="s">
        <v>779</v>
      </c>
      <c r="D637" s="323"/>
      <c r="E637" s="265">
        <v>3</v>
      </c>
      <c r="F637" s="266"/>
      <c r="G637" s="267"/>
      <c r="H637" s="268"/>
      <c r="I637" s="262"/>
      <c r="J637" s="269"/>
      <c r="K637" s="262"/>
      <c r="M637" s="263" t="s">
        <v>779</v>
      </c>
      <c r="O637" s="251"/>
    </row>
    <row r="638" spans="1:80" ht="22.5">
      <c r="A638" s="252">
        <v>154</v>
      </c>
      <c r="B638" s="253" t="s">
        <v>780</v>
      </c>
      <c r="C638" s="254" t="s">
        <v>781</v>
      </c>
      <c r="D638" s="255" t="s">
        <v>110</v>
      </c>
      <c r="E638" s="256">
        <v>1.8</v>
      </c>
      <c r="F638" s="256"/>
      <c r="G638" s="257">
        <f>E638*F638</f>
        <v>0</v>
      </c>
      <c r="H638" s="258">
        <v>0</v>
      </c>
      <c r="I638" s="259">
        <f>E638*H638</f>
        <v>0</v>
      </c>
      <c r="J638" s="258">
        <v>-2.3800000000000002E-2</v>
      </c>
      <c r="K638" s="259">
        <f>E638*J638</f>
        <v>-4.2840000000000003E-2</v>
      </c>
      <c r="O638" s="251">
        <v>2</v>
      </c>
      <c r="AA638" s="226">
        <v>1</v>
      </c>
      <c r="AB638" s="226">
        <v>0</v>
      </c>
      <c r="AC638" s="226">
        <v>0</v>
      </c>
      <c r="AZ638" s="226">
        <v>2</v>
      </c>
      <c r="BA638" s="226">
        <f>IF(AZ638=1,G638,0)</f>
        <v>0</v>
      </c>
      <c r="BB638" s="226">
        <f>IF(AZ638=2,G638,0)</f>
        <v>0</v>
      </c>
      <c r="BC638" s="226">
        <f>IF(AZ638=3,G638,0)</f>
        <v>0</v>
      </c>
      <c r="BD638" s="226">
        <f>IF(AZ638=4,G638,0)</f>
        <v>0</v>
      </c>
      <c r="BE638" s="226">
        <f>IF(AZ638=5,G638,0)</f>
        <v>0</v>
      </c>
      <c r="CA638" s="251">
        <v>1</v>
      </c>
      <c r="CB638" s="251">
        <v>0</v>
      </c>
    </row>
    <row r="639" spans="1:80">
      <c r="A639" s="260"/>
      <c r="B639" s="264"/>
      <c r="C639" s="322" t="s">
        <v>782</v>
      </c>
      <c r="D639" s="323"/>
      <c r="E639" s="265">
        <v>0.54</v>
      </c>
      <c r="F639" s="266"/>
      <c r="G639" s="267"/>
      <c r="H639" s="268"/>
      <c r="I639" s="262"/>
      <c r="J639" s="269"/>
      <c r="K639" s="262"/>
      <c r="M639" s="263" t="s">
        <v>782</v>
      </c>
      <c r="O639" s="251"/>
    </row>
    <row r="640" spans="1:80">
      <c r="A640" s="260"/>
      <c r="B640" s="264"/>
      <c r="C640" s="322" t="s">
        <v>783</v>
      </c>
      <c r="D640" s="323"/>
      <c r="E640" s="265">
        <v>0.42</v>
      </c>
      <c r="F640" s="266"/>
      <c r="G640" s="267"/>
      <c r="H640" s="268"/>
      <c r="I640" s="262"/>
      <c r="J640" s="269"/>
      <c r="K640" s="262"/>
      <c r="M640" s="263" t="s">
        <v>783</v>
      </c>
      <c r="O640" s="251"/>
    </row>
    <row r="641" spans="1:80">
      <c r="A641" s="260"/>
      <c r="B641" s="264"/>
      <c r="C641" s="322" t="s">
        <v>784</v>
      </c>
      <c r="D641" s="323"/>
      <c r="E641" s="265">
        <v>0.42</v>
      </c>
      <c r="F641" s="266"/>
      <c r="G641" s="267"/>
      <c r="H641" s="268"/>
      <c r="I641" s="262"/>
      <c r="J641" s="269"/>
      <c r="K641" s="262"/>
      <c r="M641" s="263" t="s">
        <v>784</v>
      </c>
      <c r="O641" s="251"/>
    </row>
    <row r="642" spans="1:80">
      <c r="A642" s="260"/>
      <c r="B642" s="264"/>
      <c r="C642" s="322" t="s">
        <v>785</v>
      </c>
      <c r="D642" s="323"/>
      <c r="E642" s="265">
        <v>0.42</v>
      </c>
      <c r="F642" s="266"/>
      <c r="G642" s="267"/>
      <c r="H642" s="268"/>
      <c r="I642" s="262"/>
      <c r="J642" s="269"/>
      <c r="K642" s="262"/>
      <c r="M642" s="263" t="s">
        <v>785</v>
      </c>
      <c r="O642" s="251"/>
    </row>
    <row r="643" spans="1:80">
      <c r="A643" s="252">
        <v>155</v>
      </c>
      <c r="B643" s="253" t="s">
        <v>786</v>
      </c>
      <c r="C643" s="254" t="s">
        <v>787</v>
      </c>
      <c r="D643" s="255" t="s">
        <v>12</v>
      </c>
      <c r="E643" s="256">
        <f>SUM(G628:G642)/100</f>
        <v>0</v>
      </c>
      <c r="F643" s="256"/>
      <c r="G643" s="257">
        <f>E643*F643</f>
        <v>0</v>
      </c>
      <c r="H643" s="258">
        <v>0</v>
      </c>
      <c r="I643" s="259">
        <f>E643*H643</f>
        <v>0</v>
      </c>
      <c r="J643" s="258"/>
      <c r="K643" s="259">
        <f>E643*J643</f>
        <v>0</v>
      </c>
      <c r="O643" s="251">
        <v>2</v>
      </c>
      <c r="AA643" s="226">
        <v>7</v>
      </c>
      <c r="AB643" s="226">
        <v>1002</v>
      </c>
      <c r="AC643" s="226">
        <v>5</v>
      </c>
      <c r="AZ643" s="226">
        <v>2</v>
      </c>
      <c r="BA643" s="226">
        <f>IF(AZ643=1,G643,0)</f>
        <v>0</v>
      </c>
      <c r="BB643" s="226">
        <f>IF(AZ643=2,G643,0)</f>
        <v>0</v>
      </c>
      <c r="BC643" s="226">
        <f>IF(AZ643=3,G643,0)</f>
        <v>0</v>
      </c>
      <c r="BD643" s="226">
        <f>IF(AZ643=4,G643,0)</f>
        <v>0</v>
      </c>
      <c r="BE643" s="226">
        <f>IF(AZ643=5,G643,0)</f>
        <v>0</v>
      </c>
      <c r="CA643" s="251">
        <v>7</v>
      </c>
      <c r="CB643" s="251">
        <v>1002</v>
      </c>
    </row>
    <row r="644" spans="1:80">
      <c r="A644" s="270"/>
      <c r="B644" s="271" t="s">
        <v>100</v>
      </c>
      <c r="C644" s="272" t="s">
        <v>769</v>
      </c>
      <c r="D644" s="273"/>
      <c r="E644" s="274"/>
      <c r="F644" s="275"/>
      <c r="G644" s="276">
        <f>SUM(G628:G643)</f>
        <v>0</v>
      </c>
      <c r="H644" s="277"/>
      <c r="I644" s="278">
        <f>SUM(I628:I643)</f>
        <v>6.148E-2</v>
      </c>
      <c r="J644" s="277"/>
      <c r="K644" s="278">
        <f>SUM(K628:K643)</f>
        <v>-0.13682</v>
      </c>
      <c r="O644" s="251">
        <v>4</v>
      </c>
      <c r="BA644" s="279">
        <f>SUM(BA628:BA643)</f>
        <v>0</v>
      </c>
      <c r="BB644" s="279">
        <f>SUM(BB628:BB643)</f>
        <v>0</v>
      </c>
      <c r="BC644" s="279">
        <f>SUM(BC628:BC643)</f>
        <v>0</v>
      </c>
      <c r="BD644" s="279">
        <f>SUM(BD628:BD643)</f>
        <v>0</v>
      </c>
      <c r="BE644" s="279">
        <f>SUM(BE628:BE643)</f>
        <v>0</v>
      </c>
    </row>
    <row r="645" spans="1:80">
      <c r="A645" s="241" t="s">
        <v>96</v>
      </c>
      <c r="B645" s="242" t="s">
        <v>788</v>
      </c>
      <c r="C645" s="243" t="s">
        <v>789</v>
      </c>
      <c r="D645" s="244"/>
      <c r="E645" s="245"/>
      <c r="F645" s="245"/>
      <c r="G645" s="246"/>
      <c r="H645" s="247"/>
      <c r="I645" s="248"/>
      <c r="J645" s="249"/>
      <c r="K645" s="250"/>
      <c r="O645" s="251">
        <v>1</v>
      </c>
    </row>
    <row r="646" spans="1:80" ht="22.5">
      <c r="A646" s="252">
        <v>156</v>
      </c>
      <c r="B646" s="253" t="s">
        <v>791</v>
      </c>
      <c r="C646" s="254" t="s">
        <v>792</v>
      </c>
      <c r="D646" s="255" t="s">
        <v>110</v>
      </c>
      <c r="E646" s="256">
        <v>7.02</v>
      </c>
      <c r="F646" s="256"/>
      <c r="G646" s="257">
        <f>E646*F646</f>
        <v>0</v>
      </c>
      <c r="H646" s="258">
        <v>0</v>
      </c>
      <c r="I646" s="259">
        <f>E646*H646</f>
        <v>0</v>
      </c>
      <c r="J646" s="258">
        <v>0</v>
      </c>
      <c r="K646" s="259">
        <f>E646*J646</f>
        <v>0</v>
      </c>
      <c r="O646" s="251">
        <v>2</v>
      </c>
      <c r="AA646" s="226">
        <v>1</v>
      </c>
      <c r="AB646" s="226">
        <v>7</v>
      </c>
      <c r="AC646" s="226">
        <v>7</v>
      </c>
      <c r="AZ646" s="226">
        <v>2</v>
      </c>
      <c r="BA646" s="226">
        <f>IF(AZ646=1,G646,0)</f>
        <v>0</v>
      </c>
      <c r="BB646" s="226">
        <f>IF(AZ646=2,G646,0)</f>
        <v>0</v>
      </c>
      <c r="BC646" s="226">
        <f>IF(AZ646=3,G646,0)</f>
        <v>0</v>
      </c>
      <c r="BD646" s="226">
        <f>IF(AZ646=4,G646,0)</f>
        <v>0</v>
      </c>
      <c r="BE646" s="226">
        <f>IF(AZ646=5,G646,0)</f>
        <v>0</v>
      </c>
      <c r="CA646" s="251">
        <v>1</v>
      </c>
      <c r="CB646" s="251">
        <v>7</v>
      </c>
    </row>
    <row r="647" spans="1:80">
      <c r="A647" s="260"/>
      <c r="B647" s="264"/>
      <c r="C647" s="322" t="s">
        <v>793</v>
      </c>
      <c r="D647" s="323"/>
      <c r="E647" s="265">
        <v>7.02</v>
      </c>
      <c r="F647" s="266"/>
      <c r="G647" s="267"/>
      <c r="H647" s="268"/>
      <c r="I647" s="262"/>
      <c r="J647" s="269"/>
      <c r="K647" s="262"/>
      <c r="M647" s="263" t="s">
        <v>793</v>
      </c>
      <c r="O647" s="251"/>
    </row>
    <row r="648" spans="1:80">
      <c r="A648" s="252">
        <v>157</v>
      </c>
      <c r="B648" s="253" t="s">
        <v>794</v>
      </c>
      <c r="C648" s="254" t="s">
        <v>795</v>
      </c>
      <c r="D648" s="255" t="s">
        <v>110</v>
      </c>
      <c r="E648" s="256">
        <v>7.7220000000000004</v>
      </c>
      <c r="F648" s="256"/>
      <c r="G648" s="257">
        <f>E648*F648</f>
        <v>0</v>
      </c>
      <c r="H648" s="258">
        <v>1.1299999999999999E-2</v>
      </c>
      <c r="I648" s="259">
        <f>E648*H648</f>
        <v>8.7258600000000006E-2</v>
      </c>
      <c r="J648" s="258"/>
      <c r="K648" s="259">
        <f>E648*J648</f>
        <v>0</v>
      </c>
      <c r="O648" s="251">
        <v>2</v>
      </c>
      <c r="AA648" s="226">
        <v>3</v>
      </c>
      <c r="AB648" s="226">
        <v>7</v>
      </c>
      <c r="AC648" s="226">
        <v>60726121</v>
      </c>
      <c r="AZ648" s="226">
        <v>2</v>
      </c>
      <c r="BA648" s="226">
        <f>IF(AZ648=1,G648,0)</f>
        <v>0</v>
      </c>
      <c r="BB648" s="226">
        <f>IF(AZ648=2,G648,0)</f>
        <v>0</v>
      </c>
      <c r="BC648" s="226">
        <f>IF(AZ648=3,G648,0)</f>
        <v>0</v>
      </c>
      <c r="BD648" s="226">
        <f>IF(AZ648=4,G648,0)</f>
        <v>0</v>
      </c>
      <c r="BE648" s="226">
        <f>IF(AZ648=5,G648,0)</f>
        <v>0</v>
      </c>
      <c r="CA648" s="251">
        <v>3</v>
      </c>
      <c r="CB648" s="251">
        <v>7</v>
      </c>
    </row>
    <row r="649" spans="1:80" ht="22.5">
      <c r="A649" s="260"/>
      <c r="B649" s="261"/>
      <c r="C649" s="319" t="s">
        <v>796</v>
      </c>
      <c r="D649" s="320"/>
      <c r="E649" s="320"/>
      <c r="F649" s="320"/>
      <c r="G649" s="321"/>
      <c r="I649" s="262"/>
      <c r="K649" s="262"/>
      <c r="L649" s="263" t="s">
        <v>796</v>
      </c>
      <c r="O649" s="251">
        <v>3</v>
      </c>
    </row>
    <row r="650" spans="1:80">
      <c r="A650" s="260"/>
      <c r="B650" s="264"/>
      <c r="C650" s="322" t="s">
        <v>797</v>
      </c>
      <c r="D650" s="323"/>
      <c r="E650" s="265">
        <v>7.7220000000000004</v>
      </c>
      <c r="F650" s="266"/>
      <c r="G650" s="267"/>
      <c r="H650" s="268"/>
      <c r="I650" s="262"/>
      <c r="J650" s="269"/>
      <c r="K650" s="262"/>
      <c r="M650" s="263" t="s">
        <v>797</v>
      </c>
      <c r="O650" s="251"/>
    </row>
    <row r="651" spans="1:80" ht="22.5">
      <c r="A651" s="252">
        <v>158</v>
      </c>
      <c r="B651" s="253" t="s">
        <v>798</v>
      </c>
      <c r="C651" s="254" t="s">
        <v>799</v>
      </c>
      <c r="D651" s="255" t="s">
        <v>110</v>
      </c>
      <c r="E651" s="256">
        <v>7.02</v>
      </c>
      <c r="F651" s="256"/>
      <c r="G651" s="257">
        <f>E651*F651</f>
        <v>0</v>
      </c>
      <c r="H651" s="258">
        <v>0</v>
      </c>
      <c r="I651" s="259">
        <f>E651*H651</f>
        <v>0</v>
      </c>
      <c r="J651" s="258">
        <v>0</v>
      </c>
      <c r="K651" s="259">
        <f>E651*J651</f>
        <v>0</v>
      </c>
      <c r="O651" s="251">
        <v>2</v>
      </c>
      <c r="AA651" s="226">
        <v>1</v>
      </c>
      <c r="AB651" s="226">
        <v>7</v>
      </c>
      <c r="AC651" s="226">
        <v>7</v>
      </c>
      <c r="AZ651" s="226">
        <v>2</v>
      </c>
      <c r="BA651" s="226">
        <f>IF(AZ651=1,G651,0)</f>
        <v>0</v>
      </c>
      <c r="BB651" s="226">
        <f>IF(AZ651=2,G651,0)</f>
        <v>0</v>
      </c>
      <c r="BC651" s="226">
        <f>IF(AZ651=3,G651,0)</f>
        <v>0</v>
      </c>
      <c r="BD651" s="226">
        <f>IF(AZ651=4,G651,0)</f>
        <v>0</v>
      </c>
      <c r="BE651" s="226">
        <f>IF(AZ651=5,G651,0)</f>
        <v>0</v>
      </c>
      <c r="CA651" s="251">
        <v>1</v>
      </c>
      <c r="CB651" s="251">
        <v>7</v>
      </c>
    </row>
    <row r="652" spans="1:80">
      <c r="A652" s="260"/>
      <c r="B652" s="264"/>
      <c r="C652" s="322" t="s">
        <v>793</v>
      </c>
      <c r="D652" s="323"/>
      <c r="E652" s="265">
        <v>7.02</v>
      </c>
      <c r="F652" s="266"/>
      <c r="G652" s="267"/>
      <c r="H652" s="268"/>
      <c r="I652" s="262"/>
      <c r="J652" s="269"/>
      <c r="K652" s="262"/>
      <c r="M652" s="263" t="s">
        <v>793</v>
      </c>
      <c r="O652" s="251"/>
    </row>
    <row r="653" spans="1:80" ht="22.5">
      <c r="A653" s="252">
        <v>159</v>
      </c>
      <c r="B653" s="253" t="s">
        <v>800</v>
      </c>
      <c r="C653" s="254" t="s">
        <v>801</v>
      </c>
      <c r="D653" s="255" t="s">
        <v>115</v>
      </c>
      <c r="E653" s="256">
        <v>0.12740000000000001</v>
      </c>
      <c r="F653" s="256"/>
      <c r="G653" s="257">
        <f>E653*F653</f>
        <v>0</v>
      </c>
      <c r="H653" s="258">
        <v>0.55000000000000004</v>
      </c>
      <c r="I653" s="259">
        <f>E653*H653</f>
        <v>7.0070000000000007E-2</v>
      </c>
      <c r="J653" s="258"/>
      <c r="K653" s="259">
        <f>E653*J653</f>
        <v>0</v>
      </c>
      <c r="O653" s="251">
        <v>2</v>
      </c>
      <c r="AA653" s="226">
        <v>3</v>
      </c>
      <c r="AB653" s="226">
        <v>7</v>
      </c>
      <c r="AC653" s="226">
        <v>60512540</v>
      </c>
      <c r="AZ653" s="226">
        <v>2</v>
      </c>
      <c r="BA653" s="226">
        <f>IF(AZ653=1,G653,0)</f>
        <v>0</v>
      </c>
      <c r="BB653" s="226">
        <f>IF(AZ653=2,G653,0)</f>
        <v>0</v>
      </c>
      <c r="BC653" s="226">
        <f>IF(AZ653=3,G653,0)</f>
        <v>0</v>
      </c>
      <c r="BD653" s="226">
        <f>IF(AZ653=4,G653,0)</f>
        <v>0</v>
      </c>
      <c r="BE653" s="226">
        <f>IF(AZ653=5,G653,0)</f>
        <v>0</v>
      </c>
      <c r="CA653" s="251">
        <v>3</v>
      </c>
      <c r="CB653" s="251">
        <v>7</v>
      </c>
    </row>
    <row r="654" spans="1:80" ht="22.5">
      <c r="A654" s="260"/>
      <c r="B654" s="261"/>
      <c r="C654" s="319" t="s">
        <v>802</v>
      </c>
      <c r="D654" s="320"/>
      <c r="E654" s="320"/>
      <c r="F654" s="320"/>
      <c r="G654" s="321"/>
      <c r="I654" s="262"/>
      <c r="K654" s="262"/>
      <c r="L654" s="263" t="s">
        <v>802</v>
      </c>
      <c r="O654" s="251">
        <v>3</v>
      </c>
    </row>
    <row r="655" spans="1:80">
      <c r="A655" s="260"/>
      <c r="B655" s="264"/>
      <c r="C655" s="324" t="s">
        <v>803</v>
      </c>
      <c r="D655" s="323"/>
      <c r="E655" s="290">
        <v>0</v>
      </c>
      <c r="F655" s="266"/>
      <c r="G655" s="267"/>
      <c r="H655" s="268"/>
      <c r="I655" s="262"/>
      <c r="J655" s="269"/>
      <c r="K655" s="262"/>
      <c r="M655" s="263" t="s">
        <v>803</v>
      </c>
      <c r="O655" s="251"/>
    </row>
    <row r="656" spans="1:80">
      <c r="A656" s="260"/>
      <c r="B656" s="264"/>
      <c r="C656" s="324" t="s">
        <v>793</v>
      </c>
      <c r="D656" s="323"/>
      <c r="E656" s="290">
        <v>7.02</v>
      </c>
      <c r="F656" s="266"/>
      <c r="G656" s="267"/>
      <c r="H656" s="268"/>
      <c r="I656" s="262"/>
      <c r="J656" s="269"/>
      <c r="K656" s="262"/>
      <c r="M656" s="263" t="s">
        <v>793</v>
      </c>
      <c r="O656" s="251"/>
    </row>
    <row r="657" spans="1:80">
      <c r="A657" s="260"/>
      <c r="B657" s="264"/>
      <c r="C657" s="324" t="s">
        <v>804</v>
      </c>
      <c r="D657" s="323"/>
      <c r="E657" s="290">
        <v>7.02</v>
      </c>
      <c r="F657" s="266"/>
      <c r="G657" s="267"/>
      <c r="H657" s="268"/>
      <c r="I657" s="262"/>
      <c r="J657" s="269"/>
      <c r="K657" s="262"/>
      <c r="M657" s="263" t="s">
        <v>804</v>
      </c>
      <c r="O657" s="251"/>
    </row>
    <row r="658" spans="1:80">
      <c r="A658" s="260"/>
      <c r="B658" s="264"/>
      <c r="C658" s="322" t="s">
        <v>805</v>
      </c>
      <c r="D658" s="323"/>
      <c r="E658" s="265">
        <v>5.0900000000000001E-2</v>
      </c>
      <c r="F658" s="266"/>
      <c r="G658" s="267"/>
      <c r="H658" s="268"/>
      <c r="I658" s="262"/>
      <c r="J658" s="269"/>
      <c r="K658" s="262"/>
      <c r="M658" s="263" t="s">
        <v>805</v>
      </c>
      <c r="O658" s="251"/>
    </row>
    <row r="659" spans="1:80">
      <c r="A659" s="260"/>
      <c r="B659" s="264"/>
      <c r="C659" s="322" t="s">
        <v>806</v>
      </c>
      <c r="D659" s="323"/>
      <c r="E659" s="265">
        <v>7.6399999999999996E-2</v>
      </c>
      <c r="F659" s="266"/>
      <c r="G659" s="267"/>
      <c r="H659" s="268"/>
      <c r="I659" s="262"/>
      <c r="J659" s="269"/>
      <c r="K659" s="262"/>
      <c r="M659" s="263" t="s">
        <v>806</v>
      </c>
      <c r="O659" s="251"/>
    </row>
    <row r="660" spans="1:80">
      <c r="A660" s="252">
        <v>160</v>
      </c>
      <c r="B660" s="253" t="s">
        <v>807</v>
      </c>
      <c r="C660" s="254" t="s">
        <v>808</v>
      </c>
      <c r="D660" s="255" t="s">
        <v>115</v>
      </c>
      <c r="E660" s="256">
        <v>0.26640000000000003</v>
      </c>
      <c r="F660" s="256"/>
      <c r="G660" s="257">
        <f>E660*F660</f>
        <v>0</v>
      </c>
      <c r="H660" s="258">
        <v>2.3570000000000001E-2</v>
      </c>
      <c r="I660" s="259">
        <f>E660*H660</f>
        <v>6.2790480000000006E-3</v>
      </c>
      <c r="J660" s="258">
        <v>0</v>
      </c>
      <c r="K660" s="259">
        <f>E660*J660</f>
        <v>0</v>
      </c>
      <c r="O660" s="251">
        <v>2</v>
      </c>
      <c r="AA660" s="226">
        <v>1</v>
      </c>
      <c r="AB660" s="226">
        <v>7</v>
      </c>
      <c r="AC660" s="226">
        <v>7</v>
      </c>
      <c r="AZ660" s="226">
        <v>2</v>
      </c>
      <c r="BA660" s="226">
        <f>IF(AZ660=1,G660,0)</f>
        <v>0</v>
      </c>
      <c r="BB660" s="226">
        <f>IF(AZ660=2,G660,0)</f>
        <v>0</v>
      </c>
      <c r="BC660" s="226">
        <f>IF(AZ660=3,G660,0)</f>
        <v>0</v>
      </c>
      <c r="BD660" s="226">
        <f>IF(AZ660=4,G660,0)</f>
        <v>0</v>
      </c>
      <c r="BE660" s="226">
        <f>IF(AZ660=5,G660,0)</f>
        <v>0</v>
      </c>
      <c r="CA660" s="251">
        <v>1</v>
      </c>
      <c r="CB660" s="251">
        <v>7</v>
      </c>
    </row>
    <row r="661" spans="1:80">
      <c r="A661" s="260"/>
      <c r="B661" s="264"/>
      <c r="C661" s="324" t="s">
        <v>803</v>
      </c>
      <c r="D661" s="323"/>
      <c r="E661" s="290">
        <v>0</v>
      </c>
      <c r="F661" s="266"/>
      <c r="G661" s="267"/>
      <c r="H661" s="268"/>
      <c r="I661" s="262"/>
      <c r="J661" s="269"/>
      <c r="K661" s="262"/>
      <c r="M661" s="263" t="s">
        <v>803</v>
      </c>
      <c r="O661" s="251"/>
    </row>
    <row r="662" spans="1:80">
      <c r="A662" s="260"/>
      <c r="B662" s="264"/>
      <c r="C662" s="324" t="s">
        <v>809</v>
      </c>
      <c r="D662" s="323"/>
      <c r="E662" s="290">
        <v>7.02</v>
      </c>
      <c r="F662" s="266"/>
      <c r="G662" s="267"/>
      <c r="H662" s="268"/>
      <c r="I662" s="262"/>
      <c r="J662" s="269"/>
      <c r="K662" s="262"/>
      <c r="M662" s="263" t="s">
        <v>809</v>
      </c>
      <c r="O662" s="251"/>
    </row>
    <row r="663" spans="1:80">
      <c r="A663" s="260"/>
      <c r="B663" s="264"/>
      <c r="C663" s="324" t="s">
        <v>804</v>
      </c>
      <c r="D663" s="323"/>
      <c r="E663" s="290">
        <v>7.02</v>
      </c>
      <c r="F663" s="266"/>
      <c r="G663" s="267"/>
      <c r="H663" s="268"/>
      <c r="I663" s="262"/>
      <c r="J663" s="269"/>
      <c r="K663" s="262"/>
      <c r="M663" s="263" t="s">
        <v>804</v>
      </c>
      <c r="O663" s="251"/>
    </row>
    <row r="664" spans="1:80">
      <c r="A664" s="260"/>
      <c r="B664" s="264"/>
      <c r="C664" s="322" t="s">
        <v>805</v>
      </c>
      <c r="D664" s="323"/>
      <c r="E664" s="265">
        <v>5.0900000000000001E-2</v>
      </c>
      <c r="F664" s="266"/>
      <c r="G664" s="267"/>
      <c r="H664" s="268"/>
      <c r="I664" s="262"/>
      <c r="J664" s="269"/>
      <c r="K664" s="262"/>
      <c r="M664" s="263" t="s">
        <v>805</v>
      </c>
      <c r="O664" s="251"/>
    </row>
    <row r="665" spans="1:80">
      <c r="A665" s="260"/>
      <c r="B665" s="264"/>
      <c r="C665" s="322" t="s">
        <v>806</v>
      </c>
      <c r="D665" s="323"/>
      <c r="E665" s="265">
        <v>7.6399999999999996E-2</v>
      </c>
      <c r="F665" s="266"/>
      <c r="G665" s="267"/>
      <c r="H665" s="268"/>
      <c r="I665" s="262"/>
      <c r="J665" s="269"/>
      <c r="K665" s="262"/>
      <c r="M665" s="263" t="s">
        <v>806</v>
      </c>
      <c r="O665" s="251"/>
    </row>
    <row r="666" spans="1:80">
      <c r="A666" s="260"/>
      <c r="B666" s="264"/>
      <c r="C666" s="322" t="s">
        <v>810</v>
      </c>
      <c r="D666" s="323"/>
      <c r="E666" s="265">
        <v>0.13900000000000001</v>
      </c>
      <c r="F666" s="266"/>
      <c r="G666" s="267"/>
      <c r="H666" s="268"/>
      <c r="I666" s="262"/>
      <c r="J666" s="269"/>
      <c r="K666" s="262"/>
      <c r="M666" s="263" t="s">
        <v>810</v>
      </c>
      <c r="O666" s="251"/>
    </row>
    <row r="667" spans="1:80">
      <c r="A667" s="252">
        <v>161</v>
      </c>
      <c r="B667" s="253" t="s">
        <v>811</v>
      </c>
      <c r="C667" s="254" t="s">
        <v>812</v>
      </c>
      <c r="D667" s="255" t="s">
        <v>12</v>
      </c>
      <c r="E667" s="256">
        <f>SUM(G645:G666)/100</f>
        <v>0</v>
      </c>
      <c r="F667" s="256"/>
      <c r="G667" s="257">
        <f>E667*F667</f>
        <v>0</v>
      </c>
      <c r="H667" s="258">
        <v>0</v>
      </c>
      <c r="I667" s="259">
        <f>E667*H667</f>
        <v>0</v>
      </c>
      <c r="J667" s="258"/>
      <c r="K667" s="259">
        <f>E667*J667</f>
        <v>0</v>
      </c>
      <c r="O667" s="251">
        <v>2</v>
      </c>
      <c r="AA667" s="226">
        <v>7</v>
      </c>
      <c r="AB667" s="226">
        <v>1002</v>
      </c>
      <c r="AC667" s="226">
        <v>5</v>
      </c>
      <c r="AZ667" s="226">
        <v>2</v>
      </c>
      <c r="BA667" s="226">
        <f>IF(AZ667=1,G667,0)</f>
        <v>0</v>
      </c>
      <c r="BB667" s="226">
        <f>IF(AZ667=2,G667,0)</f>
        <v>0</v>
      </c>
      <c r="BC667" s="226">
        <f>IF(AZ667=3,G667,0)</f>
        <v>0</v>
      </c>
      <c r="BD667" s="226">
        <f>IF(AZ667=4,G667,0)</f>
        <v>0</v>
      </c>
      <c r="BE667" s="226">
        <f>IF(AZ667=5,G667,0)</f>
        <v>0</v>
      </c>
      <c r="CA667" s="251">
        <v>7</v>
      </c>
      <c r="CB667" s="251">
        <v>1002</v>
      </c>
    </row>
    <row r="668" spans="1:80">
      <c r="A668" s="270"/>
      <c r="B668" s="271" t="s">
        <v>100</v>
      </c>
      <c r="C668" s="272" t="s">
        <v>790</v>
      </c>
      <c r="D668" s="273"/>
      <c r="E668" s="274"/>
      <c r="F668" s="275"/>
      <c r="G668" s="276">
        <f>SUM(G645:G667)</f>
        <v>0</v>
      </c>
      <c r="H668" s="277"/>
      <c r="I668" s="278">
        <f>SUM(I645:I667)</f>
        <v>0.16360764800000002</v>
      </c>
      <c r="J668" s="277"/>
      <c r="K668" s="278">
        <f>SUM(K645:K667)</f>
        <v>0</v>
      </c>
      <c r="O668" s="251">
        <v>4</v>
      </c>
      <c r="BA668" s="279">
        <f>SUM(BA645:BA667)</f>
        <v>0</v>
      </c>
      <c r="BB668" s="279">
        <f>SUM(BB645:BB667)</f>
        <v>0</v>
      </c>
      <c r="BC668" s="279">
        <f>SUM(BC645:BC667)</f>
        <v>0</v>
      </c>
      <c r="BD668" s="279">
        <f>SUM(BD645:BD667)</f>
        <v>0</v>
      </c>
      <c r="BE668" s="279">
        <f>SUM(BE645:BE667)</f>
        <v>0</v>
      </c>
    </row>
    <row r="669" spans="1:80">
      <c r="A669" s="241" t="s">
        <v>96</v>
      </c>
      <c r="B669" s="242" t="s">
        <v>813</v>
      </c>
      <c r="C669" s="243" t="s">
        <v>814</v>
      </c>
      <c r="D669" s="244"/>
      <c r="E669" s="245"/>
      <c r="F669" s="245"/>
      <c r="G669" s="246"/>
      <c r="H669" s="247"/>
      <c r="I669" s="248"/>
      <c r="J669" s="249"/>
      <c r="K669" s="250"/>
      <c r="O669" s="251">
        <v>1</v>
      </c>
    </row>
    <row r="670" spans="1:80">
      <c r="A670" s="252">
        <v>162</v>
      </c>
      <c r="B670" s="253" t="s">
        <v>816</v>
      </c>
      <c r="C670" s="254" t="s">
        <v>817</v>
      </c>
      <c r="D670" s="255" t="s">
        <v>312</v>
      </c>
      <c r="E670" s="256">
        <v>5.4</v>
      </c>
      <c r="F670" s="256"/>
      <c r="G670" s="257">
        <f>E670*F670</f>
        <v>0</v>
      </c>
      <c r="H670" s="258">
        <v>0</v>
      </c>
      <c r="I670" s="259">
        <f>E670*H670</f>
        <v>0</v>
      </c>
      <c r="J670" s="258">
        <v>-1.3500000000000001E-3</v>
      </c>
      <c r="K670" s="259">
        <f>E670*J670</f>
        <v>-7.2900000000000005E-3</v>
      </c>
      <c r="O670" s="251">
        <v>2</v>
      </c>
      <c r="AA670" s="226">
        <v>1</v>
      </c>
      <c r="AB670" s="226">
        <v>7</v>
      </c>
      <c r="AC670" s="226">
        <v>7</v>
      </c>
      <c r="AZ670" s="226">
        <v>2</v>
      </c>
      <c r="BA670" s="226">
        <f>IF(AZ670=1,G670,0)</f>
        <v>0</v>
      </c>
      <c r="BB670" s="226">
        <f>IF(AZ670=2,G670,0)</f>
        <v>0</v>
      </c>
      <c r="BC670" s="226">
        <f>IF(AZ670=3,G670,0)</f>
        <v>0</v>
      </c>
      <c r="BD670" s="226">
        <f>IF(AZ670=4,G670,0)</f>
        <v>0</v>
      </c>
      <c r="BE670" s="226">
        <f>IF(AZ670=5,G670,0)</f>
        <v>0</v>
      </c>
      <c r="CA670" s="251">
        <v>1</v>
      </c>
      <c r="CB670" s="251">
        <v>7</v>
      </c>
    </row>
    <row r="671" spans="1:80">
      <c r="A671" s="260"/>
      <c r="B671" s="261"/>
      <c r="C671" s="319"/>
      <c r="D671" s="320"/>
      <c r="E671" s="320"/>
      <c r="F671" s="320"/>
      <c r="G671" s="321"/>
      <c r="I671" s="262"/>
      <c r="K671" s="262"/>
      <c r="L671" s="263"/>
      <c r="O671" s="251">
        <v>3</v>
      </c>
    </row>
    <row r="672" spans="1:80">
      <c r="A672" s="260"/>
      <c r="B672" s="264"/>
      <c r="C672" s="322" t="s">
        <v>818</v>
      </c>
      <c r="D672" s="323"/>
      <c r="E672" s="265">
        <v>1.35</v>
      </c>
      <c r="F672" s="266"/>
      <c r="G672" s="267"/>
      <c r="H672" s="268"/>
      <c r="I672" s="262"/>
      <c r="J672" s="269"/>
      <c r="K672" s="262"/>
      <c r="M672" s="263" t="s">
        <v>818</v>
      </c>
      <c r="O672" s="251"/>
    </row>
    <row r="673" spans="1:80">
      <c r="A673" s="260"/>
      <c r="B673" s="264"/>
      <c r="C673" s="322" t="s">
        <v>819</v>
      </c>
      <c r="D673" s="323"/>
      <c r="E673" s="265">
        <v>1.35</v>
      </c>
      <c r="F673" s="266"/>
      <c r="G673" s="267"/>
      <c r="H673" s="268"/>
      <c r="I673" s="262"/>
      <c r="J673" s="269"/>
      <c r="K673" s="262"/>
      <c r="M673" s="263" t="s">
        <v>819</v>
      </c>
      <c r="O673" s="251"/>
    </row>
    <row r="674" spans="1:80">
      <c r="A674" s="260"/>
      <c r="B674" s="264"/>
      <c r="C674" s="322" t="s">
        <v>820</v>
      </c>
      <c r="D674" s="323"/>
      <c r="E674" s="265">
        <v>1.35</v>
      </c>
      <c r="F674" s="266"/>
      <c r="G674" s="267"/>
      <c r="H674" s="268"/>
      <c r="I674" s="262"/>
      <c r="J674" s="269"/>
      <c r="K674" s="262"/>
      <c r="M674" s="263" t="s">
        <v>820</v>
      </c>
      <c r="O674" s="251"/>
    </row>
    <row r="675" spans="1:80">
      <c r="A675" s="260"/>
      <c r="B675" s="264"/>
      <c r="C675" s="322" t="s">
        <v>821</v>
      </c>
      <c r="D675" s="323"/>
      <c r="E675" s="265">
        <v>1.35</v>
      </c>
      <c r="F675" s="266"/>
      <c r="G675" s="267"/>
      <c r="H675" s="268"/>
      <c r="I675" s="262"/>
      <c r="J675" s="269"/>
      <c r="K675" s="262"/>
      <c r="M675" s="263" t="s">
        <v>821</v>
      </c>
      <c r="O675" s="251"/>
    </row>
    <row r="676" spans="1:80">
      <c r="A676" s="252">
        <v>163</v>
      </c>
      <c r="B676" s="253" t="s">
        <v>822</v>
      </c>
      <c r="C676" s="254" t="s">
        <v>823</v>
      </c>
      <c r="D676" s="255" t="s">
        <v>99</v>
      </c>
      <c r="E676" s="256">
        <v>1</v>
      </c>
      <c r="F676" s="256"/>
      <c r="G676" s="257">
        <f>E676*F676</f>
        <v>0</v>
      </c>
      <c r="H676" s="258">
        <v>2.2000000000000001E-4</v>
      </c>
      <c r="I676" s="259">
        <f>E676*H676</f>
        <v>2.2000000000000001E-4</v>
      </c>
      <c r="J676" s="258">
        <v>0</v>
      </c>
      <c r="K676" s="259">
        <f>E676*J676</f>
        <v>0</v>
      </c>
      <c r="O676" s="251">
        <v>2</v>
      </c>
      <c r="AA676" s="226">
        <v>1</v>
      </c>
      <c r="AB676" s="226">
        <v>7</v>
      </c>
      <c r="AC676" s="226">
        <v>7</v>
      </c>
      <c r="AZ676" s="226">
        <v>2</v>
      </c>
      <c r="BA676" s="226">
        <f>IF(AZ676=1,G676,0)</f>
        <v>0</v>
      </c>
      <c r="BB676" s="226">
        <f>IF(AZ676=2,G676,0)</f>
        <v>0</v>
      </c>
      <c r="BC676" s="226">
        <f>IF(AZ676=3,G676,0)</f>
        <v>0</v>
      </c>
      <c r="BD676" s="226">
        <f>IF(AZ676=4,G676,0)</f>
        <v>0</v>
      </c>
      <c r="BE676" s="226">
        <f>IF(AZ676=5,G676,0)</f>
        <v>0</v>
      </c>
      <c r="CA676" s="251">
        <v>1</v>
      </c>
      <c r="CB676" s="251">
        <v>7</v>
      </c>
    </row>
    <row r="677" spans="1:80" ht="22.5">
      <c r="A677" s="252">
        <v>164</v>
      </c>
      <c r="B677" s="253" t="s">
        <v>824</v>
      </c>
      <c r="C677" s="254" t="s">
        <v>825</v>
      </c>
      <c r="D677" s="255" t="s">
        <v>312</v>
      </c>
      <c r="E677" s="256">
        <v>6.7</v>
      </c>
      <c r="F677" s="256"/>
      <c r="G677" s="257">
        <f>E677*F677</f>
        <v>0</v>
      </c>
      <c r="H677" s="258">
        <v>3.2200000000000002E-3</v>
      </c>
      <c r="I677" s="259">
        <f>E677*H677</f>
        <v>2.1574000000000003E-2</v>
      </c>
      <c r="J677" s="258">
        <v>0</v>
      </c>
      <c r="K677" s="259">
        <f>E677*J677</f>
        <v>0</v>
      </c>
      <c r="O677" s="251">
        <v>2</v>
      </c>
      <c r="AA677" s="226">
        <v>1</v>
      </c>
      <c r="AB677" s="226">
        <v>7</v>
      </c>
      <c r="AC677" s="226">
        <v>7</v>
      </c>
      <c r="AZ677" s="226">
        <v>2</v>
      </c>
      <c r="BA677" s="226">
        <f>IF(AZ677=1,G677,0)</f>
        <v>0</v>
      </c>
      <c r="BB677" s="226">
        <f>IF(AZ677=2,G677,0)</f>
        <v>0</v>
      </c>
      <c r="BC677" s="226">
        <f>IF(AZ677=3,G677,0)</f>
        <v>0</v>
      </c>
      <c r="BD677" s="226">
        <f>IF(AZ677=4,G677,0)</f>
        <v>0</v>
      </c>
      <c r="BE677" s="226">
        <f>IF(AZ677=5,G677,0)</f>
        <v>0</v>
      </c>
      <c r="CA677" s="251">
        <v>1</v>
      </c>
      <c r="CB677" s="251">
        <v>7</v>
      </c>
    </row>
    <row r="678" spans="1:80">
      <c r="A678" s="260"/>
      <c r="B678" s="261"/>
      <c r="C678" s="319" t="s">
        <v>826</v>
      </c>
      <c r="D678" s="320"/>
      <c r="E678" s="320"/>
      <c r="F678" s="320"/>
      <c r="G678" s="321"/>
      <c r="I678" s="262"/>
      <c r="K678" s="262"/>
      <c r="L678" s="263" t="s">
        <v>826</v>
      </c>
      <c r="O678" s="251">
        <v>3</v>
      </c>
    </row>
    <row r="679" spans="1:80">
      <c r="A679" s="260"/>
      <c r="B679" s="264"/>
      <c r="C679" s="322" t="s">
        <v>392</v>
      </c>
      <c r="D679" s="323"/>
      <c r="E679" s="265">
        <v>6.7</v>
      </c>
      <c r="F679" s="266"/>
      <c r="G679" s="267"/>
      <c r="H679" s="268"/>
      <c r="I679" s="262"/>
      <c r="J679" s="269"/>
      <c r="K679" s="262"/>
      <c r="M679" s="263" t="s">
        <v>392</v>
      </c>
      <c r="O679" s="251"/>
    </row>
    <row r="680" spans="1:80" ht="22.5">
      <c r="A680" s="252">
        <v>165</v>
      </c>
      <c r="B680" s="253" t="s">
        <v>827</v>
      </c>
      <c r="C680" s="254" t="s">
        <v>828</v>
      </c>
      <c r="D680" s="255" t="s">
        <v>312</v>
      </c>
      <c r="E680" s="256">
        <v>2.4700000000000002</v>
      </c>
      <c r="F680" s="256"/>
      <c r="G680" s="257">
        <f>E680*F680</f>
        <v>0</v>
      </c>
      <c r="H680" s="258">
        <v>7.2000000000000005E-4</v>
      </c>
      <c r="I680" s="259">
        <f>E680*H680</f>
        <v>1.7784000000000003E-3</v>
      </c>
      <c r="J680" s="258">
        <v>0</v>
      </c>
      <c r="K680" s="259">
        <f>E680*J680</f>
        <v>0</v>
      </c>
      <c r="O680" s="251">
        <v>2</v>
      </c>
      <c r="AA680" s="226">
        <v>1</v>
      </c>
      <c r="AB680" s="226">
        <v>7</v>
      </c>
      <c r="AC680" s="226">
        <v>7</v>
      </c>
      <c r="AZ680" s="226">
        <v>2</v>
      </c>
      <c r="BA680" s="226">
        <f>IF(AZ680=1,G680,0)</f>
        <v>0</v>
      </c>
      <c r="BB680" s="226">
        <f>IF(AZ680=2,G680,0)</f>
        <v>0</v>
      </c>
      <c r="BC680" s="226">
        <f>IF(AZ680=3,G680,0)</f>
        <v>0</v>
      </c>
      <c r="BD680" s="226">
        <f>IF(AZ680=4,G680,0)</f>
        <v>0</v>
      </c>
      <c r="BE680" s="226">
        <f>IF(AZ680=5,G680,0)</f>
        <v>0</v>
      </c>
      <c r="CA680" s="251">
        <v>1</v>
      </c>
      <c r="CB680" s="251">
        <v>7</v>
      </c>
    </row>
    <row r="681" spans="1:80">
      <c r="A681" s="260"/>
      <c r="B681" s="261"/>
      <c r="C681" s="319" t="s">
        <v>826</v>
      </c>
      <c r="D681" s="320"/>
      <c r="E681" s="320"/>
      <c r="F681" s="320"/>
      <c r="G681" s="321"/>
      <c r="I681" s="262"/>
      <c r="K681" s="262"/>
      <c r="L681" s="263" t="s">
        <v>826</v>
      </c>
      <c r="O681" s="251">
        <v>3</v>
      </c>
    </row>
    <row r="682" spans="1:80">
      <c r="A682" s="260"/>
      <c r="B682" s="264"/>
      <c r="C682" s="322" t="s">
        <v>829</v>
      </c>
      <c r="D682" s="323"/>
      <c r="E682" s="265">
        <v>2.4700000000000002</v>
      </c>
      <c r="F682" s="266"/>
      <c r="G682" s="267"/>
      <c r="H682" s="268"/>
      <c r="I682" s="262"/>
      <c r="J682" s="269"/>
      <c r="K682" s="262"/>
      <c r="M682" s="263" t="s">
        <v>829</v>
      </c>
      <c r="O682" s="251"/>
    </row>
    <row r="683" spans="1:80" ht="22.5">
      <c r="A683" s="252">
        <v>166</v>
      </c>
      <c r="B683" s="253" t="s">
        <v>830</v>
      </c>
      <c r="C683" s="254" t="s">
        <v>831</v>
      </c>
      <c r="D683" s="255" t="s">
        <v>312</v>
      </c>
      <c r="E683" s="256">
        <v>15.9</v>
      </c>
      <c r="F683" s="256"/>
      <c r="G683" s="257">
        <f>E683*F683</f>
        <v>0</v>
      </c>
      <c r="H683" s="258">
        <v>1.7099999999999999E-3</v>
      </c>
      <c r="I683" s="259">
        <f>E683*H683</f>
        <v>2.7188999999999998E-2</v>
      </c>
      <c r="J683" s="258">
        <v>0</v>
      </c>
      <c r="K683" s="259">
        <f>E683*J683</f>
        <v>0</v>
      </c>
      <c r="O683" s="251">
        <v>2</v>
      </c>
      <c r="AA683" s="226">
        <v>1</v>
      </c>
      <c r="AB683" s="226">
        <v>7</v>
      </c>
      <c r="AC683" s="226">
        <v>7</v>
      </c>
      <c r="AZ683" s="226">
        <v>2</v>
      </c>
      <c r="BA683" s="226">
        <f>IF(AZ683=1,G683,0)</f>
        <v>0</v>
      </c>
      <c r="BB683" s="226">
        <f>IF(AZ683=2,G683,0)</f>
        <v>0</v>
      </c>
      <c r="BC683" s="226">
        <f>IF(AZ683=3,G683,0)</f>
        <v>0</v>
      </c>
      <c r="BD683" s="226">
        <f>IF(AZ683=4,G683,0)</f>
        <v>0</v>
      </c>
      <c r="BE683" s="226">
        <f>IF(AZ683=5,G683,0)</f>
        <v>0</v>
      </c>
      <c r="CA683" s="251">
        <v>1</v>
      </c>
      <c r="CB683" s="251">
        <v>7</v>
      </c>
    </row>
    <row r="684" spans="1:80">
      <c r="A684" s="260"/>
      <c r="B684" s="261"/>
      <c r="C684" s="319" t="s">
        <v>826</v>
      </c>
      <c r="D684" s="320"/>
      <c r="E684" s="320"/>
      <c r="F684" s="320"/>
      <c r="G684" s="321"/>
      <c r="I684" s="262"/>
      <c r="K684" s="262"/>
      <c r="L684" s="263" t="s">
        <v>826</v>
      </c>
      <c r="O684" s="251">
        <v>3</v>
      </c>
    </row>
    <row r="685" spans="1:80">
      <c r="A685" s="260"/>
      <c r="B685" s="264"/>
      <c r="C685" s="322" t="s">
        <v>832</v>
      </c>
      <c r="D685" s="323"/>
      <c r="E685" s="265">
        <v>15.9</v>
      </c>
      <c r="F685" s="266"/>
      <c r="G685" s="267"/>
      <c r="H685" s="268"/>
      <c r="I685" s="262"/>
      <c r="J685" s="269"/>
      <c r="K685" s="262"/>
      <c r="M685" s="263" t="s">
        <v>832</v>
      </c>
      <c r="O685" s="251"/>
    </row>
    <row r="686" spans="1:80" ht="22.5">
      <c r="A686" s="252">
        <v>167</v>
      </c>
      <c r="B686" s="253" t="s">
        <v>833</v>
      </c>
      <c r="C686" s="254" t="s">
        <v>834</v>
      </c>
      <c r="D686" s="255" t="s">
        <v>191</v>
      </c>
      <c r="E686" s="256">
        <v>2</v>
      </c>
      <c r="F686" s="256"/>
      <c r="G686" s="257">
        <f>E686*F686</f>
        <v>0</v>
      </c>
      <c r="H686" s="258">
        <v>3.8000000000000002E-4</v>
      </c>
      <c r="I686" s="259">
        <f>E686*H686</f>
        <v>7.6000000000000004E-4</v>
      </c>
      <c r="J686" s="258">
        <v>0</v>
      </c>
      <c r="K686" s="259">
        <f>E686*J686</f>
        <v>0</v>
      </c>
      <c r="O686" s="251">
        <v>2</v>
      </c>
      <c r="AA686" s="226">
        <v>1</v>
      </c>
      <c r="AB686" s="226">
        <v>7</v>
      </c>
      <c r="AC686" s="226">
        <v>7</v>
      </c>
      <c r="AZ686" s="226">
        <v>2</v>
      </c>
      <c r="BA686" s="226">
        <f>IF(AZ686=1,G686,0)</f>
        <v>0</v>
      </c>
      <c r="BB686" s="226">
        <f>IF(AZ686=2,G686,0)</f>
        <v>0</v>
      </c>
      <c r="BC686" s="226">
        <f>IF(AZ686=3,G686,0)</f>
        <v>0</v>
      </c>
      <c r="BD686" s="226">
        <f>IF(AZ686=4,G686,0)</f>
        <v>0</v>
      </c>
      <c r="BE686" s="226">
        <f>IF(AZ686=5,G686,0)</f>
        <v>0</v>
      </c>
      <c r="CA686" s="251">
        <v>1</v>
      </c>
      <c r="CB686" s="251">
        <v>7</v>
      </c>
    </row>
    <row r="687" spans="1:80">
      <c r="A687" s="260"/>
      <c r="B687" s="261"/>
      <c r="C687" s="319" t="s">
        <v>826</v>
      </c>
      <c r="D687" s="320"/>
      <c r="E687" s="320"/>
      <c r="F687" s="320"/>
      <c r="G687" s="321"/>
      <c r="I687" s="262"/>
      <c r="K687" s="262"/>
      <c r="L687" s="263" t="s">
        <v>826</v>
      </c>
      <c r="O687" s="251">
        <v>3</v>
      </c>
    </row>
    <row r="688" spans="1:80" ht="22.5">
      <c r="A688" s="252">
        <v>168</v>
      </c>
      <c r="B688" s="253" t="s">
        <v>835</v>
      </c>
      <c r="C688" s="254" t="s">
        <v>836</v>
      </c>
      <c r="D688" s="255" t="s">
        <v>191</v>
      </c>
      <c r="E688" s="256">
        <v>2</v>
      </c>
      <c r="F688" s="256"/>
      <c r="G688" s="257">
        <f>E688*F688</f>
        <v>0</v>
      </c>
      <c r="H688" s="258">
        <v>3.8000000000000002E-4</v>
      </c>
      <c r="I688" s="259">
        <f>E688*H688</f>
        <v>7.6000000000000004E-4</v>
      </c>
      <c r="J688" s="258">
        <v>0</v>
      </c>
      <c r="K688" s="259">
        <f>E688*J688</f>
        <v>0</v>
      </c>
      <c r="O688" s="251">
        <v>2</v>
      </c>
      <c r="AA688" s="226">
        <v>1</v>
      </c>
      <c r="AB688" s="226">
        <v>7</v>
      </c>
      <c r="AC688" s="226">
        <v>7</v>
      </c>
      <c r="AZ688" s="226">
        <v>2</v>
      </c>
      <c r="BA688" s="226">
        <f>IF(AZ688=1,G688,0)</f>
        <v>0</v>
      </c>
      <c r="BB688" s="226">
        <f>IF(AZ688=2,G688,0)</f>
        <v>0</v>
      </c>
      <c r="BC688" s="226">
        <f>IF(AZ688=3,G688,0)</f>
        <v>0</v>
      </c>
      <c r="BD688" s="226">
        <f>IF(AZ688=4,G688,0)</f>
        <v>0</v>
      </c>
      <c r="BE688" s="226">
        <f>IF(AZ688=5,G688,0)</f>
        <v>0</v>
      </c>
      <c r="CA688" s="251">
        <v>1</v>
      </c>
      <c r="CB688" s="251">
        <v>7</v>
      </c>
    </row>
    <row r="689" spans="1:80">
      <c r="A689" s="260"/>
      <c r="B689" s="261"/>
      <c r="C689" s="319" t="s">
        <v>826</v>
      </c>
      <c r="D689" s="320"/>
      <c r="E689" s="320"/>
      <c r="F689" s="320"/>
      <c r="G689" s="321"/>
      <c r="I689" s="262"/>
      <c r="K689" s="262"/>
      <c r="L689" s="263" t="s">
        <v>826</v>
      </c>
      <c r="O689" s="251">
        <v>3</v>
      </c>
    </row>
    <row r="690" spans="1:80">
      <c r="A690" s="252">
        <v>169</v>
      </c>
      <c r="B690" s="253" t="s">
        <v>837</v>
      </c>
      <c r="C690" s="254" t="s">
        <v>838</v>
      </c>
      <c r="D690" s="255" t="s">
        <v>12</v>
      </c>
      <c r="E690" s="256">
        <f>SUM(G669:G689)/100</f>
        <v>0</v>
      </c>
      <c r="F690" s="256"/>
      <c r="G690" s="257">
        <f>E690*F690</f>
        <v>0</v>
      </c>
      <c r="H690" s="258">
        <v>0</v>
      </c>
      <c r="I690" s="259">
        <f>E690*H690</f>
        <v>0</v>
      </c>
      <c r="J690" s="258"/>
      <c r="K690" s="259">
        <f>E690*J690</f>
        <v>0</v>
      </c>
      <c r="O690" s="251">
        <v>2</v>
      </c>
      <c r="AA690" s="226">
        <v>7</v>
      </c>
      <c r="AB690" s="226">
        <v>1002</v>
      </c>
      <c r="AC690" s="226">
        <v>5</v>
      </c>
      <c r="AZ690" s="226">
        <v>2</v>
      </c>
      <c r="BA690" s="226">
        <f>IF(AZ690=1,G690,0)</f>
        <v>0</v>
      </c>
      <c r="BB690" s="226">
        <f>IF(AZ690=2,G690,0)</f>
        <v>0</v>
      </c>
      <c r="BC690" s="226">
        <f>IF(AZ690=3,G690,0)</f>
        <v>0</v>
      </c>
      <c r="BD690" s="226">
        <f>IF(AZ690=4,G690,0)</f>
        <v>0</v>
      </c>
      <c r="BE690" s="226">
        <f>IF(AZ690=5,G690,0)</f>
        <v>0</v>
      </c>
      <c r="CA690" s="251">
        <v>7</v>
      </c>
      <c r="CB690" s="251">
        <v>1002</v>
      </c>
    </row>
    <row r="691" spans="1:80">
      <c r="A691" s="270"/>
      <c r="B691" s="271" t="s">
        <v>100</v>
      </c>
      <c r="C691" s="272" t="s">
        <v>815</v>
      </c>
      <c r="D691" s="273"/>
      <c r="E691" s="274"/>
      <c r="F691" s="275"/>
      <c r="G691" s="276">
        <f>SUM(G669:G690)</f>
        <v>0</v>
      </c>
      <c r="H691" s="277"/>
      <c r="I691" s="278">
        <f>SUM(I669:I690)</f>
        <v>5.2281399999999992E-2</v>
      </c>
      <c r="J691" s="277"/>
      <c r="K691" s="278">
        <f>SUM(K669:K690)</f>
        <v>-7.2900000000000005E-3</v>
      </c>
      <c r="O691" s="251">
        <v>4</v>
      </c>
      <c r="BA691" s="279">
        <f>SUM(BA669:BA690)</f>
        <v>0</v>
      </c>
      <c r="BB691" s="279">
        <f>SUM(BB669:BB690)</f>
        <v>0</v>
      </c>
      <c r="BC691" s="279">
        <f>SUM(BC669:BC690)</f>
        <v>0</v>
      </c>
      <c r="BD691" s="279">
        <f>SUM(BD669:BD690)</f>
        <v>0</v>
      </c>
      <c r="BE691" s="279">
        <f>SUM(BE669:BE690)</f>
        <v>0</v>
      </c>
    </row>
    <row r="692" spans="1:80">
      <c r="A692" s="241" t="s">
        <v>96</v>
      </c>
      <c r="B692" s="242" t="s">
        <v>839</v>
      </c>
      <c r="C692" s="243" t="s">
        <v>840</v>
      </c>
      <c r="D692" s="244"/>
      <c r="E692" s="245"/>
      <c r="F692" s="245"/>
      <c r="G692" s="246"/>
      <c r="H692" s="247"/>
      <c r="I692" s="248"/>
      <c r="J692" s="249"/>
      <c r="K692" s="250"/>
      <c r="O692" s="251">
        <v>1</v>
      </c>
    </row>
    <row r="693" spans="1:80">
      <c r="A693" s="252">
        <v>170</v>
      </c>
      <c r="B693" s="253" t="s">
        <v>842</v>
      </c>
      <c r="C693" s="254" t="s">
        <v>843</v>
      </c>
      <c r="D693" s="255" t="s">
        <v>312</v>
      </c>
      <c r="E693" s="256">
        <v>0.9</v>
      </c>
      <c r="F693" s="256"/>
      <c r="G693" s="257">
        <f>E693*F693</f>
        <v>0</v>
      </c>
      <c r="H693" s="258">
        <v>0</v>
      </c>
      <c r="I693" s="259">
        <f>E693*H693</f>
        <v>0</v>
      </c>
      <c r="J693" s="258">
        <v>0</v>
      </c>
      <c r="K693" s="259">
        <f>E693*J693</f>
        <v>0</v>
      </c>
      <c r="O693" s="251">
        <v>2</v>
      </c>
      <c r="AA693" s="226">
        <v>1</v>
      </c>
      <c r="AB693" s="226">
        <v>7</v>
      </c>
      <c r="AC693" s="226">
        <v>7</v>
      </c>
      <c r="AZ693" s="226">
        <v>2</v>
      </c>
      <c r="BA693" s="226">
        <f>IF(AZ693=1,G693,0)</f>
        <v>0</v>
      </c>
      <c r="BB693" s="226">
        <f>IF(AZ693=2,G693,0)</f>
        <v>0</v>
      </c>
      <c r="BC693" s="226">
        <f>IF(AZ693=3,G693,0)</f>
        <v>0</v>
      </c>
      <c r="BD693" s="226">
        <f>IF(AZ693=4,G693,0)</f>
        <v>0</v>
      </c>
      <c r="BE693" s="226">
        <f>IF(AZ693=5,G693,0)</f>
        <v>0</v>
      </c>
      <c r="CA693" s="251">
        <v>1</v>
      </c>
      <c r="CB693" s="251">
        <v>7</v>
      </c>
    </row>
    <row r="694" spans="1:80">
      <c r="A694" s="260"/>
      <c r="B694" s="264"/>
      <c r="C694" s="322" t="s">
        <v>844</v>
      </c>
      <c r="D694" s="323"/>
      <c r="E694" s="265">
        <v>0.9</v>
      </c>
      <c r="F694" s="266"/>
      <c r="G694" s="267"/>
      <c r="H694" s="268"/>
      <c r="I694" s="262"/>
      <c r="J694" s="269"/>
      <c r="K694" s="262"/>
      <c r="M694" s="263" t="s">
        <v>844</v>
      </c>
      <c r="O694" s="251"/>
    </row>
    <row r="695" spans="1:80" ht="22.5">
      <c r="A695" s="252">
        <v>171</v>
      </c>
      <c r="B695" s="253" t="s">
        <v>845</v>
      </c>
      <c r="C695" s="254" t="s">
        <v>846</v>
      </c>
      <c r="D695" s="255" t="s">
        <v>646</v>
      </c>
      <c r="E695" s="256">
        <v>65.055999999999997</v>
      </c>
      <c r="F695" s="256"/>
      <c r="G695" s="257">
        <f>E695*F695</f>
        <v>0</v>
      </c>
      <c r="H695" s="258">
        <v>5.0000000000000002E-5</v>
      </c>
      <c r="I695" s="259">
        <f>E695*H695</f>
        <v>3.2528000000000001E-3</v>
      </c>
      <c r="J695" s="258">
        <v>0</v>
      </c>
      <c r="K695" s="259">
        <f>E695*J695</f>
        <v>0</v>
      </c>
      <c r="O695" s="251">
        <v>2</v>
      </c>
      <c r="AA695" s="226">
        <v>1</v>
      </c>
      <c r="AB695" s="226">
        <v>7</v>
      </c>
      <c r="AC695" s="226">
        <v>7</v>
      </c>
      <c r="AZ695" s="226">
        <v>2</v>
      </c>
      <c r="BA695" s="226">
        <f>IF(AZ695=1,G695,0)</f>
        <v>0</v>
      </c>
      <c r="BB695" s="226">
        <f>IF(AZ695=2,G695,0)</f>
        <v>0</v>
      </c>
      <c r="BC695" s="226">
        <f>IF(AZ695=3,G695,0)</f>
        <v>0</v>
      </c>
      <c r="BD695" s="226">
        <f>IF(AZ695=4,G695,0)</f>
        <v>0</v>
      </c>
      <c r="BE695" s="226">
        <f>IF(AZ695=5,G695,0)</f>
        <v>0</v>
      </c>
      <c r="CA695" s="251">
        <v>1</v>
      </c>
      <c r="CB695" s="251">
        <v>7</v>
      </c>
    </row>
    <row r="696" spans="1:80">
      <c r="A696" s="260"/>
      <c r="B696" s="261"/>
      <c r="C696" s="319" t="s">
        <v>847</v>
      </c>
      <c r="D696" s="320"/>
      <c r="E696" s="320"/>
      <c r="F696" s="320"/>
      <c r="G696" s="321"/>
      <c r="I696" s="262"/>
      <c r="K696" s="262"/>
      <c r="L696" s="263" t="s">
        <v>847</v>
      </c>
      <c r="O696" s="251">
        <v>3</v>
      </c>
    </row>
    <row r="697" spans="1:80">
      <c r="A697" s="260"/>
      <c r="B697" s="261"/>
      <c r="C697" s="319" t="s">
        <v>848</v>
      </c>
      <c r="D697" s="320"/>
      <c r="E697" s="320"/>
      <c r="F697" s="320"/>
      <c r="G697" s="321"/>
      <c r="I697" s="262"/>
      <c r="K697" s="262"/>
      <c r="L697" s="263" t="s">
        <v>848</v>
      </c>
      <c r="O697" s="251">
        <v>3</v>
      </c>
    </row>
    <row r="698" spans="1:80">
      <c r="A698" s="260"/>
      <c r="B698" s="264"/>
      <c r="C698" s="322" t="s">
        <v>849</v>
      </c>
      <c r="D698" s="323"/>
      <c r="E698" s="265">
        <v>54.863999999999997</v>
      </c>
      <c r="F698" s="266"/>
      <c r="G698" s="267"/>
      <c r="H698" s="268"/>
      <c r="I698" s="262"/>
      <c r="J698" s="269"/>
      <c r="K698" s="262"/>
      <c r="M698" s="263" t="s">
        <v>849</v>
      </c>
      <c r="O698" s="251"/>
    </row>
    <row r="699" spans="1:80" ht="22.5">
      <c r="A699" s="260"/>
      <c r="B699" s="264"/>
      <c r="C699" s="322" t="s">
        <v>850</v>
      </c>
      <c r="D699" s="323"/>
      <c r="E699" s="265">
        <v>10.192</v>
      </c>
      <c r="F699" s="266"/>
      <c r="G699" s="267"/>
      <c r="H699" s="268"/>
      <c r="I699" s="262"/>
      <c r="J699" s="269"/>
      <c r="K699" s="262"/>
      <c r="M699" s="263" t="s">
        <v>850</v>
      </c>
      <c r="O699" s="251"/>
    </row>
    <row r="700" spans="1:80">
      <c r="A700" s="252">
        <v>172</v>
      </c>
      <c r="B700" s="253" t="s">
        <v>851</v>
      </c>
      <c r="C700" s="254" t="s">
        <v>852</v>
      </c>
      <c r="D700" s="255" t="s">
        <v>646</v>
      </c>
      <c r="E700" s="256">
        <v>65.055999999999997</v>
      </c>
      <c r="F700" s="256"/>
      <c r="G700" s="257">
        <f>E700*F700</f>
        <v>0</v>
      </c>
      <c r="H700" s="258">
        <v>1</v>
      </c>
      <c r="I700" s="259">
        <f>E700*H700</f>
        <v>65.055999999999997</v>
      </c>
      <c r="J700" s="258"/>
      <c r="K700" s="259">
        <f>E700*J700</f>
        <v>0</v>
      </c>
      <c r="O700" s="251">
        <v>2</v>
      </c>
      <c r="AA700" s="226">
        <v>3</v>
      </c>
      <c r="AB700" s="226">
        <v>7</v>
      </c>
      <c r="AC700" s="226">
        <v>14315136</v>
      </c>
      <c r="AZ700" s="226">
        <v>2</v>
      </c>
      <c r="BA700" s="226">
        <f>IF(AZ700=1,G700,0)</f>
        <v>0</v>
      </c>
      <c r="BB700" s="226">
        <f>IF(AZ700=2,G700,0)</f>
        <v>0</v>
      </c>
      <c r="BC700" s="226">
        <f>IF(AZ700=3,G700,0)</f>
        <v>0</v>
      </c>
      <c r="BD700" s="226">
        <f>IF(AZ700=4,G700,0)</f>
        <v>0</v>
      </c>
      <c r="BE700" s="226">
        <f>IF(AZ700=5,G700,0)</f>
        <v>0</v>
      </c>
      <c r="CA700" s="251">
        <v>3</v>
      </c>
      <c r="CB700" s="251">
        <v>7</v>
      </c>
    </row>
    <row r="701" spans="1:80">
      <c r="A701" s="260"/>
      <c r="B701" s="264"/>
      <c r="C701" s="322" t="s">
        <v>849</v>
      </c>
      <c r="D701" s="323"/>
      <c r="E701" s="265">
        <v>54.863999999999997</v>
      </c>
      <c r="F701" s="266"/>
      <c r="G701" s="267"/>
      <c r="H701" s="268"/>
      <c r="I701" s="262"/>
      <c r="J701" s="269"/>
      <c r="K701" s="262"/>
      <c r="M701" s="263" t="s">
        <v>849</v>
      </c>
      <c r="O701" s="251"/>
    </row>
    <row r="702" spans="1:80" ht="22.5">
      <c r="A702" s="260"/>
      <c r="B702" s="264"/>
      <c r="C702" s="322" t="s">
        <v>850</v>
      </c>
      <c r="D702" s="323"/>
      <c r="E702" s="265">
        <v>10.192</v>
      </c>
      <c r="F702" s="266"/>
      <c r="G702" s="267"/>
      <c r="H702" s="268"/>
      <c r="I702" s="262"/>
      <c r="J702" s="269"/>
      <c r="K702" s="262"/>
      <c r="M702" s="263" t="s">
        <v>850</v>
      </c>
      <c r="O702" s="251"/>
    </row>
    <row r="703" spans="1:80">
      <c r="A703" s="252">
        <v>173</v>
      </c>
      <c r="B703" s="253" t="s">
        <v>853</v>
      </c>
      <c r="C703" s="254" t="s">
        <v>854</v>
      </c>
      <c r="D703" s="255" t="s">
        <v>12</v>
      </c>
      <c r="E703" s="256">
        <f>SUM(G692:G702)/100</f>
        <v>0</v>
      </c>
      <c r="F703" s="256"/>
      <c r="G703" s="257">
        <f>E703*F703</f>
        <v>0</v>
      </c>
      <c r="H703" s="258">
        <v>0</v>
      </c>
      <c r="I703" s="259">
        <f>E703*H703</f>
        <v>0</v>
      </c>
      <c r="J703" s="258"/>
      <c r="K703" s="259">
        <f>E703*J703</f>
        <v>0</v>
      </c>
      <c r="O703" s="251">
        <v>2</v>
      </c>
      <c r="AA703" s="226">
        <v>7</v>
      </c>
      <c r="AB703" s="226">
        <v>1002</v>
      </c>
      <c r="AC703" s="226">
        <v>5</v>
      </c>
      <c r="AZ703" s="226">
        <v>2</v>
      </c>
      <c r="BA703" s="226">
        <f>IF(AZ703=1,G703,0)</f>
        <v>0</v>
      </c>
      <c r="BB703" s="226">
        <f>IF(AZ703=2,G703,0)</f>
        <v>0</v>
      </c>
      <c r="BC703" s="226">
        <f>IF(AZ703=3,G703,0)</f>
        <v>0</v>
      </c>
      <c r="BD703" s="226">
        <f>IF(AZ703=4,G703,0)</f>
        <v>0</v>
      </c>
      <c r="BE703" s="226">
        <f>IF(AZ703=5,G703,0)</f>
        <v>0</v>
      </c>
      <c r="CA703" s="251">
        <v>7</v>
      </c>
      <c r="CB703" s="251">
        <v>1002</v>
      </c>
    </row>
    <row r="704" spans="1:80">
      <c r="A704" s="270"/>
      <c r="B704" s="271" t="s">
        <v>100</v>
      </c>
      <c r="C704" s="272" t="s">
        <v>841</v>
      </c>
      <c r="D704" s="273"/>
      <c r="E704" s="274"/>
      <c r="F704" s="275"/>
      <c r="G704" s="276">
        <f>SUM(G692:G703)</f>
        <v>0</v>
      </c>
      <c r="H704" s="277"/>
      <c r="I704" s="278">
        <f>SUM(I692:I703)</f>
        <v>65.059252799999996</v>
      </c>
      <c r="J704" s="277"/>
      <c r="K704" s="278">
        <f>SUM(K692:K703)</f>
        <v>0</v>
      </c>
      <c r="O704" s="251">
        <v>4</v>
      </c>
      <c r="BA704" s="279">
        <f>SUM(BA692:BA703)</f>
        <v>0</v>
      </c>
      <c r="BB704" s="279">
        <f>SUM(BB692:BB703)</f>
        <v>0</v>
      </c>
      <c r="BC704" s="279">
        <f>SUM(BC692:BC703)</f>
        <v>0</v>
      </c>
      <c r="BD704" s="279">
        <f>SUM(BD692:BD703)</f>
        <v>0</v>
      </c>
      <c r="BE704" s="279">
        <f>SUM(BE692:BE703)</f>
        <v>0</v>
      </c>
    </row>
    <row r="705" spans="1:80">
      <c r="A705" s="241" t="s">
        <v>96</v>
      </c>
      <c r="B705" s="242" t="s">
        <v>855</v>
      </c>
      <c r="C705" s="243" t="s">
        <v>856</v>
      </c>
      <c r="D705" s="244"/>
      <c r="E705" s="245"/>
      <c r="F705" s="245"/>
      <c r="G705" s="246"/>
      <c r="H705" s="247"/>
      <c r="I705" s="248"/>
      <c r="J705" s="249"/>
      <c r="K705" s="250"/>
      <c r="O705" s="251">
        <v>1</v>
      </c>
    </row>
    <row r="706" spans="1:80" ht="22.5">
      <c r="A706" s="252">
        <v>174</v>
      </c>
      <c r="B706" s="253" t="s">
        <v>858</v>
      </c>
      <c r="C706" s="254" t="s">
        <v>859</v>
      </c>
      <c r="D706" s="255" t="s">
        <v>110</v>
      </c>
      <c r="E706" s="256">
        <v>1.875</v>
      </c>
      <c r="F706" s="256"/>
      <c r="G706" s="257">
        <f>E706*F706</f>
        <v>0</v>
      </c>
      <c r="H706" s="258">
        <v>4.7499999999999999E-3</v>
      </c>
      <c r="I706" s="259">
        <f>E706*H706</f>
        <v>8.9062499999999992E-3</v>
      </c>
      <c r="J706" s="258">
        <v>0</v>
      </c>
      <c r="K706" s="259">
        <f>E706*J706</f>
        <v>0</v>
      </c>
      <c r="O706" s="251">
        <v>2</v>
      </c>
      <c r="AA706" s="226">
        <v>1</v>
      </c>
      <c r="AB706" s="226">
        <v>7</v>
      </c>
      <c r="AC706" s="226">
        <v>7</v>
      </c>
      <c r="AZ706" s="226">
        <v>2</v>
      </c>
      <c r="BA706" s="226">
        <f>IF(AZ706=1,G706,0)</f>
        <v>0</v>
      </c>
      <c r="BB706" s="226">
        <f>IF(AZ706=2,G706,0)</f>
        <v>0</v>
      </c>
      <c r="BC706" s="226">
        <f>IF(AZ706=3,G706,0)</f>
        <v>0</v>
      </c>
      <c r="BD706" s="226">
        <f>IF(AZ706=4,G706,0)</f>
        <v>0</v>
      </c>
      <c r="BE706" s="226">
        <f>IF(AZ706=5,G706,0)</f>
        <v>0</v>
      </c>
      <c r="CA706" s="251">
        <v>1</v>
      </c>
      <c r="CB706" s="251">
        <v>7</v>
      </c>
    </row>
    <row r="707" spans="1:80">
      <c r="A707" s="260"/>
      <c r="B707" s="261"/>
      <c r="C707" s="319" t="s">
        <v>860</v>
      </c>
      <c r="D707" s="320"/>
      <c r="E707" s="320"/>
      <c r="F707" s="320"/>
      <c r="G707" s="321"/>
      <c r="I707" s="262"/>
      <c r="K707" s="262"/>
      <c r="L707" s="263" t="s">
        <v>860</v>
      </c>
      <c r="O707" s="251">
        <v>3</v>
      </c>
    </row>
    <row r="708" spans="1:80">
      <c r="A708" s="260"/>
      <c r="B708" s="261"/>
      <c r="C708" s="319" t="s">
        <v>861</v>
      </c>
      <c r="D708" s="320"/>
      <c r="E708" s="320"/>
      <c r="F708" s="320"/>
      <c r="G708" s="321"/>
      <c r="I708" s="262"/>
      <c r="K708" s="262"/>
      <c r="L708" s="263" t="s">
        <v>861</v>
      </c>
      <c r="O708" s="251">
        <v>3</v>
      </c>
    </row>
    <row r="709" spans="1:80">
      <c r="A709" s="260"/>
      <c r="B709" s="261"/>
      <c r="C709" s="319" t="s">
        <v>862</v>
      </c>
      <c r="D709" s="320"/>
      <c r="E709" s="320"/>
      <c r="F709" s="320"/>
      <c r="G709" s="321"/>
      <c r="I709" s="262"/>
      <c r="K709" s="262"/>
      <c r="L709" s="263" t="s">
        <v>862</v>
      </c>
      <c r="O709" s="251">
        <v>3</v>
      </c>
    </row>
    <row r="710" spans="1:80">
      <c r="A710" s="260"/>
      <c r="B710" s="261"/>
      <c r="C710" s="319" t="s">
        <v>863</v>
      </c>
      <c r="D710" s="320"/>
      <c r="E710" s="320"/>
      <c r="F710" s="320"/>
      <c r="G710" s="321"/>
      <c r="I710" s="262"/>
      <c r="K710" s="262"/>
      <c r="L710" s="263" t="s">
        <v>863</v>
      </c>
      <c r="O710" s="251">
        <v>3</v>
      </c>
    </row>
    <row r="711" spans="1:80">
      <c r="A711" s="260"/>
      <c r="B711" s="261"/>
      <c r="C711" s="319" t="s">
        <v>864</v>
      </c>
      <c r="D711" s="320"/>
      <c r="E711" s="320"/>
      <c r="F711" s="320"/>
      <c r="G711" s="321"/>
      <c r="I711" s="262"/>
      <c r="K711" s="262"/>
      <c r="L711" s="263" t="s">
        <v>864</v>
      </c>
      <c r="O711" s="251">
        <v>3</v>
      </c>
    </row>
    <row r="712" spans="1:80">
      <c r="A712" s="260"/>
      <c r="B712" s="261"/>
      <c r="C712" s="319" t="s">
        <v>865</v>
      </c>
      <c r="D712" s="320"/>
      <c r="E712" s="320"/>
      <c r="F712" s="320"/>
      <c r="G712" s="321"/>
      <c r="I712" s="262"/>
      <c r="K712" s="262"/>
      <c r="L712" s="263" t="s">
        <v>865</v>
      </c>
      <c r="O712" s="251">
        <v>3</v>
      </c>
    </row>
    <row r="713" spans="1:80">
      <c r="A713" s="260"/>
      <c r="B713" s="264"/>
      <c r="C713" s="322" t="s">
        <v>866</v>
      </c>
      <c r="D713" s="323"/>
      <c r="E713" s="265">
        <v>1.875</v>
      </c>
      <c r="F713" s="266"/>
      <c r="G713" s="267"/>
      <c r="H713" s="268"/>
      <c r="I713" s="262"/>
      <c r="J713" s="269"/>
      <c r="K713" s="262"/>
      <c r="M713" s="263" t="s">
        <v>866</v>
      </c>
      <c r="O713" s="251"/>
    </row>
    <row r="714" spans="1:80" ht="22.5">
      <c r="A714" s="252">
        <v>175</v>
      </c>
      <c r="B714" s="253" t="s">
        <v>867</v>
      </c>
      <c r="C714" s="254" t="s">
        <v>868</v>
      </c>
      <c r="D714" s="255" t="s">
        <v>110</v>
      </c>
      <c r="E714" s="256">
        <v>1.875</v>
      </c>
      <c r="F714" s="256"/>
      <c r="G714" s="257">
        <f>E714*F714</f>
        <v>0</v>
      </c>
      <c r="H714" s="258">
        <v>1.9199999999999998E-2</v>
      </c>
      <c r="I714" s="259">
        <f>E714*H714</f>
        <v>3.5999999999999997E-2</v>
      </c>
      <c r="J714" s="258"/>
      <c r="K714" s="259">
        <f>E714*J714</f>
        <v>0</v>
      </c>
      <c r="O714" s="251">
        <v>2</v>
      </c>
      <c r="AA714" s="226">
        <v>3</v>
      </c>
      <c r="AB714" s="226">
        <v>7</v>
      </c>
      <c r="AC714" s="226">
        <v>59764203</v>
      </c>
      <c r="AZ714" s="226">
        <v>2</v>
      </c>
      <c r="BA714" s="226">
        <f>IF(AZ714=1,G714,0)</f>
        <v>0</v>
      </c>
      <c r="BB714" s="226">
        <f>IF(AZ714=2,G714,0)</f>
        <v>0</v>
      </c>
      <c r="BC714" s="226">
        <f>IF(AZ714=3,G714,0)</f>
        <v>0</v>
      </c>
      <c r="BD714" s="226">
        <f>IF(AZ714=4,G714,0)</f>
        <v>0</v>
      </c>
      <c r="BE714" s="226">
        <f>IF(AZ714=5,G714,0)</f>
        <v>0</v>
      </c>
      <c r="CA714" s="251">
        <v>3</v>
      </c>
      <c r="CB714" s="251">
        <v>7</v>
      </c>
    </row>
    <row r="715" spans="1:80">
      <c r="A715" s="260"/>
      <c r="B715" s="261"/>
      <c r="C715" s="319" t="s">
        <v>336</v>
      </c>
      <c r="D715" s="320"/>
      <c r="E715" s="320"/>
      <c r="F715" s="320"/>
      <c r="G715" s="321"/>
      <c r="I715" s="262"/>
      <c r="K715" s="262"/>
      <c r="L715" s="263" t="s">
        <v>336</v>
      </c>
      <c r="O715" s="251">
        <v>3</v>
      </c>
    </row>
    <row r="716" spans="1:80">
      <c r="A716" s="260"/>
      <c r="B716" s="264"/>
      <c r="C716" s="322" t="s">
        <v>866</v>
      </c>
      <c r="D716" s="323"/>
      <c r="E716" s="265">
        <v>1.875</v>
      </c>
      <c r="F716" s="266"/>
      <c r="G716" s="267"/>
      <c r="H716" s="268"/>
      <c r="I716" s="262"/>
      <c r="J716" s="269"/>
      <c r="K716" s="262"/>
      <c r="M716" s="263" t="s">
        <v>866</v>
      </c>
      <c r="O716" s="251"/>
    </row>
    <row r="717" spans="1:80" ht="22.5">
      <c r="A717" s="252">
        <v>176</v>
      </c>
      <c r="B717" s="253" t="s">
        <v>869</v>
      </c>
      <c r="C717" s="254" t="s">
        <v>870</v>
      </c>
      <c r="D717" s="255" t="s">
        <v>110</v>
      </c>
      <c r="E717" s="256">
        <v>4.6150000000000002</v>
      </c>
      <c r="F717" s="256"/>
      <c r="G717" s="257">
        <f>E717*F717</f>
        <v>0</v>
      </c>
      <c r="H717" s="258">
        <v>6.3579999999999998E-2</v>
      </c>
      <c r="I717" s="259">
        <f>E717*H717</f>
        <v>0.29342170000000001</v>
      </c>
      <c r="J717" s="258">
        <v>0</v>
      </c>
      <c r="K717" s="259">
        <f>E717*J717</f>
        <v>0</v>
      </c>
      <c r="O717" s="251">
        <v>2</v>
      </c>
      <c r="AA717" s="226">
        <v>1</v>
      </c>
      <c r="AB717" s="226">
        <v>7</v>
      </c>
      <c r="AC717" s="226">
        <v>7</v>
      </c>
      <c r="AZ717" s="226">
        <v>2</v>
      </c>
      <c r="BA717" s="226">
        <f>IF(AZ717=1,G717,0)</f>
        <v>0</v>
      </c>
      <c r="BB717" s="226">
        <f>IF(AZ717=2,G717,0)</f>
        <v>0</v>
      </c>
      <c r="BC717" s="226">
        <f>IF(AZ717=3,G717,0)</f>
        <v>0</v>
      </c>
      <c r="BD717" s="226">
        <f>IF(AZ717=4,G717,0)</f>
        <v>0</v>
      </c>
      <c r="BE717" s="226">
        <f>IF(AZ717=5,G717,0)</f>
        <v>0</v>
      </c>
      <c r="CA717" s="251">
        <v>1</v>
      </c>
      <c r="CB717" s="251">
        <v>7</v>
      </c>
    </row>
    <row r="718" spans="1:80">
      <c r="A718" s="260"/>
      <c r="B718" s="261"/>
      <c r="C718" s="319" t="s">
        <v>860</v>
      </c>
      <c r="D718" s="320"/>
      <c r="E718" s="320"/>
      <c r="F718" s="320"/>
      <c r="G718" s="321"/>
      <c r="I718" s="262"/>
      <c r="K718" s="262"/>
      <c r="L718" s="263" t="s">
        <v>860</v>
      </c>
      <c r="O718" s="251">
        <v>3</v>
      </c>
    </row>
    <row r="719" spans="1:80">
      <c r="A719" s="260"/>
      <c r="B719" s="261"/>
      <c r="C719" s="319" t="s">
        <v>861</v>
      </c>
      <c r="D719" s="320"/>
      <c r="E719" s="320"/>
      <c r="F719" s="320"/>
      <c r="G719" s="321"/>
      <c r="I719" s="262"/>
      <c r="K719" s="262"/>
      <c r="L719" s="263" t="s">
        <v>861</v>
      </c>
      <c r="O719" s="251">
        <v>3</v>
      </c>
    </row>
    <row r="720" spans="1:80">
      <c r="A720" s="260"/>
      <c r="B720" s="261"/>
      <c r="C720" s="319" t="s">
        <v>862</v>
      </c>
      <c r="D720" s="320"/>
      <c r="E720" s="320"/>
      <c r="F720" s="320"/>
      <c r="G720" s="321"/>
      <c r="I720" s="262"/>
      <c r="K720" s="262"/>
      <c r="L720" s="263" t="s">
        <v>862</v>
      </c>
      <c r="O720" s="251">
        <v>3</v>
      </c>
    </row>
    <row r="721" spans="1:80">
      <c r="A721" s="260"/>
      <c r="B721" s="261"/>
      <c r="C721" s="319" t="s">
        <v>863</v>
      </c>
      <c r="D721" s="320"/>
      <c r="E721" s="320"/>
      <c r="F721" s="320"/>
      <c r="G721" s="321"/>
      <c r="I721" s="262"/>
      <c r="K721" s="262"/>
      <c r="L721" s="263" t="s">
        <v>863</v>
      </c>
      <c r="O721" s="251">
        <v>3</v>
      </c>
    </row>
    <row r="722" spans="1:80">
      <c r="A722" s="260"/>
      <c r="B722" s="261"/>
      <c r="C722" s="319" t="s">
        <v>864</v>
      </c>
      <c r="D722" s="320"/>
      <c r="E722" s="320"/>
      <c r="F722" s="320"/>
      <c r="G722" s="321"/>
      <c r="I722" s="262"/>
      <c r="K722" s="262"/>
      <c r="L722" s="263" t="s">
        <v>864</v>
      </c>
      <c r="O722" s="251">
        <v>3</v>
      </c>
    </row>
    <row r="723" spans="1:80">
      <c r="A723" s="260"/>
      <c r="B723" s="261"/>
      <c r="C723" s="319" t="s">
        <v>865</v>
      </c>
      <c r="D723" s="320"/>
      <c r="E723" s="320"/>
      <c r="F723" s="320"/>
      <c r="G723" s="321"/>
      <c r="I723" s="262"/>
      <c r="K723" s="262"/>
      <c r="L723" s="263" t="s">
        <v>865</v>
      </c>
      <c r="O723" s="251">
        <v>3</v>
      </c>
    </row>
    <row r="724" spans="1:80">
      <c r="A724" s="260"/>
      <c r="B724" s="264"/>
      <c r="C724" s="322" t="s">
        <v>871</v>
      </c>
      <c r="D724" s="323"/>
      <c r="E724" s="265">
        <v>1.4039999999999999</v>
      </c>
      <c r="F724" s="266"/>
      <c r="G724" s="267"/>
      <c r="H724" s="268"/>
      <c r="I724" s="262"/>
      <c r="J724" s="269"/>
      <c r="K724" s="262"/>
      <c r="M724" s="263" t="s">
        <v>871</v>
      </c>
      <c r="O724" s="251"/>
    </row>
    <row r="725" spans="1:80">
      <c r="A725" s="260"/>
      <c r="B725" s="264"/>
      <c r="C725" s="322" t="s">
        <v>872</v>
      </c>
      <c r="D725" s="323"/>
      <c r="E725" s="265">
        <v>1.2090000000000001</v>
      </c>
      <c r="F725" s="266"/>
      <c r="G725" s="267"/>
      <c r="H725" s="268"/>
      <c r="I725" s="262"/>
      <c r="J725" s="269"/>
      <c r="K725" s="262"/>
      <c r="M725" s="263" t="s">
        <v>872</v>
      </c>
      <c r="O725" s="251"/>
    </row>
    <row r="726" spans="1:80">
      <c r="A726" s="260"/>
      <c r="B726" s="264"/>
      <c r="C726" s="322" t="s">
        <v>873</v>
      </c>
      <c r="D726" s="323"/>
      <c r="E726" s="265">
        <v>1.0009999999999999</v>
      </c>
      <c r="F726" s="266"/>
      <c r="G726" s="267"/>
      <c r="H726" s="268"/>
      <c r="I726" s="262"/>
      <c r="J726" s="269"/>
      <c r="K726" s="262"/>
      <c r="M726" s="263" t="s">
        <v>873</v>
      </c>
      <c r="O726" s="251"/>
    </row>
    <row r="727" spans="1:80">
      <c r="A727" s="260"/>
      <c r="B727" s="264"/>
      <c r="C727" s="322" t="s">
        <v>874</v>
      </c>
      <c r="D727" s="323"/>
      <c r="E727" s="265">
        <v>1.0009999999999999</v>
      </c>
      <c r="F727" s="266"/>
      <c r="G727" s="267"/>
      <c r="H727" s="268"/>
      <c r="I727" s="262"/>
      <c r="J727" s="269"/>
      <c r="K727" s="262"/>
      <c r="M727" s="263" t="s">
        <v>874</v>
      </c>
      <c r="O727" s="251"/>
    </row>
    <row r="728" spans="1:80" ht="22.5">
      <c r="A728" s="252">
        <v>177</v>
      </c>
      <c r="B728" s="253" t="s">
        <v>875</v>
      </c>
      <c r="C728" s="254" t="s">
        <v>876</v>
      </c>
      <c r="D728" s="255" t="s">
        <v>110</v>
      </c>
      <c r="E728" s="256">
        <v>4.6150000000000002</v>
      </c>
      <c r="F728" s="256"/>
      <c r="G728" s="257">
        <f>E728*F728</f>
        <v>0</v>
      </c>
      <c r="H728" s="258">
        <v>7.0000000000000007E-2</v>
      </c>
      <c r="I728" s="259">
        <f>E728*H728</f>
        <v>0.32305000000000006</v>
      </c>
      <c r="J728" s="258"/>
      <c r="K728" s="259">
        <f>E728*J728</f>
        <v>0</v>
      </c>
      <c r="O728" s="251">
        <v>2</v>
      </c>
      <c r="AA728" s="226">
        <v>3</v>
      </c>
      <c r="AB728" s="226">
        <v>7</v>
      </c>
      <c r="AC728" s="226">
        <v>59247370</v>
      </c>
      <c r="AZ728" s="226">
        <v>2</v>
      </c>
      <c r="BA728" s="226">
        <f>IF(AZ728=1,G728,0)</f>
        <v>0</v>
      </c>
      <c r="BB728" s="226">
        <f>IF(AZ728=2,G728,0)</f>
        <v>0</v>
      </c>
      <c r="BC728" s="226">
        <f>IF(AZ728=3,G728,0)</f>
        <v>0</v>
      </c>
      <c r="BD728" s="226">
        <f>IF(AZ728=4,G728,0)</f>
        <v>0</v>
      </c>
      <c r="BE728" s="226">
        <f>IF(AZ728=5,G728,0)</f>
        <v>0</v>
      </c>
      <c r="CA728" s="251">
        <v>3</v>
      </c>
      <c r="CB728" s="251">
        <v>7</v>
      </c>
    </row>
    <row r="729" spans="1:80">
      <c r="A729" s="260"/>
      <c r="B729" s="261"/>
      <c r="C729" s="319" t="s">
        <v>336</v>
      </c>
      <c r="D729" s="320"/>
      <c r="E729" s="320"/>
      <c r="F729" s="320"/>
      <c r="G729" s="321"/>
      <c r="I729" s="262"/>
      <c r="K729" s="262"/>
      <c r="L729" s="263" t="s">
        <v>336</v>
      </c>
      <c r="O729" s="251">
        <v>3</v>
      </c>
    </row>
    <row r="730" spans="1:80">
      <c r="A730" s="260"/>
      <c r="B730" s="264"/>
      <c r="C730" s="322" t="s">
        <v>871</v>
      </c>
      <c r="D730" s="323"/>
      <c r="E730" s="265">
        <v>1.4039999999999999</v>
      </c>
      <c r="F730" s="266"/>
      <c r="G730" s="267"/>
      <c r="H730" s="268"/>
      <c r="I730" s="262"/>
      <c r="J730" s="269"/>
      <c r="K730" s="262"/>
      <c r="M730" s="263" t="s">
        <v>871</v>
      </c>
      <c r="O730" s="251"/>
    </row>
    <row r="731" spans="1:80">
      <c r="A731" s="260"/>
      <c r="B731" s="264"/>
      <c r="C731" s="322" t="s">
        <v>872</v>
      </c>
      <c r="D731" s="323"/>
      <c r="E731" s="265">
        <v>1.2090000000000001</v>
      </c>
      <c r="F731" s="266"/>
      <c r="G731" s="267"/>
      <c r="H731" s="268"/>
      <c r="I731" s="262"/>
      <c r="J731" s="269"/>
      <c r="K731" s="262"/>
      <c r="M731" s="263" t="s">
        <v>872</v>
      </c>
      <c r="O731" s="251"/>
    </row>
    <row r="732" spans="1:80">
      <c r="A732" s="260"/>
      <c r="B732" s="264"/>
      <c r="C732" s="322" t="s">
        <v>873</v>
      </c>
      <c r="D732" s="323"/>
      <c r="E732" s="265">
        <v>1.0009999999999999</v>
      </c>
      <c r="F732" s="266"/>
      <c r="G732" s="267"/>
      <c r="H732" s="268"/>
      <c r="I732" s="262"/>
      <c r="J732" s="269"/>
      <c r="K732" s="262"/>
      <c r="M732" s="263" t="s">
        <v>873</v>
      </c>
      <c r="O732" s="251"/>
    </row>
    <row r="733" spans="1:80">
      <c r="A733" s="260"/>
      <c r="B733" s="264"/>
      <c r="C733" s="322" t="s">
        <v>874</v>
      </c>
      <c r="D733" s="323"/>
      <c r="E733" s="265">
        <v>1.0009999999999999</v>
      </c>
      <c r="F733" s="266"/>
      <c r="G733" s="267"/>
      <c r="H733" s="268"/>
      <c r="I733" s="262"/>
      <c r="J733" s="269"/>
      <c r="K733" s="262"/>
      <c r="M733" s="263" t="s">
        <v>874</v>
      </c>
      <c r="O733" s="251"/>
    </row>
    <row r="734" spans="1:80">
      <c r="A734" s="252">
        <v>178</v>
      </c>
      <c r="B734" s="253" t="s">
        <v>877</v>
      </c>
      <c r="C734" s="254" t="s">
        <v>878</v>
      </c>
      <c r="D734" s="255" t="s">
        <v>110</v>
      </c>
      <c r="E734" s="256">
        <v>4.6150000000000002</v>
      </c>
      <c r="F734" s="256"/>
      <c r="G734" s="257">
        <f>E734*F734</f>
        <v>0</v>
      </c>
      <c r="H734" s="258">
        <v>0</v>
      </c>
      <c r="I734" s="259">
        <f>E734*H734</f>
        <v>0</v>
      </c>
      <c r="J734" s="258">
        <v>0</v>
      </c>
      <c r="K734" s="259">
        <f>E734*J734</f>
        <v>0</v>
      </c>
      <c r="O734" s="251">
        <v>2</v>
      </c>
      <c r="AA734" s="226">
        <v>1</v>
      </c>
      <c r="AB734" s="226">
        <v>0</v>
      </c>
      <c r="AC734" s="226">
        <v>0</v>
      </c>
      <c r="AZ734" s="226">
        <v>2</v>
      </c>
      <c r="BA734" s="226">
        <f>IF(AZ734=1,G734,0)</f>
        <v>0</v>
      </c>
      <c r="BB734" s="226">
        <f>IF(AZ734=2,G734,0)</f>
        <v>0</v>
      </c>
      <c r="BC734" s="226">
        <f>IF(AZ734=3,G734,0)</f>
        <v>0</v>
      </c>
      <c r="BD734" s="226">
        <f>IF(AZ734=4,G734,0)</f>
        <v>0</v>
      </c>
      <c r="BE734" s="226">
        <f>IF(AZ734=5,G734,0)</f>
        <v>0</v>
      </c>
      <c r="CA734" s="251">
        <v>1</v>
      </c>
      <c r="CB734" s="251">
        <v>0</v>
      </c>
    </row>
    <row r="735" spans="1:80">
      <c r="A735" s="260"/>
      <c r="B735" s="261"/>
      <c r="C735" s="319" t="s">
        <v>879</v>
      </c>
      <c r="D735" s="320"/>
      <c r="E735" s="320"/>
      <c r="F735" s="320"/>
      <c r="G735" s="321"/>
      <c r="I735" s="262"/>
      <c r="K735" s="262"/>
      <c r="L735" s="263" t="s">
        <v>879</v>
      </c>
      <c r="O735" s="251">
        <v>3</v>
      </c>
    </row>
    <row r="736" spans="1:80">
      <c r="A736" s="260"/>
      <c r="B736" s="261"/>
      <c r="C736" s="319" t="s">
        <v>880</v>
      </c>
      <c r="D736" s="320"/>
      <c r="E736" s="320"/>
      <c r="F736" s="320"/>
      <c r="G736" s="321"/>
      <c r="I736" s="262"/>
      <c r="K736" s="262"/>
      <c r="L736" s="263" t="s">
        <v>880</v>
      </c>
      <c r="O736" s="251">
        <v>3</v>
      </c>
    </row>
    <row r="737" spans="1:80">
      <c r="A737" s="260"/>
      <c r="B737" s="264"/>
      <c r="C737" s="322" t="s">
        <v>871</v>
      </c>
      <c r="D737" s="323"/>
      <c r="E737" s="265">
        <v>1.4039999999999999</v>
      </c>
      <c r="F737" s="266"/>
      <c r="G737" s="267"/>
      <c r="H737" s="268"/>
      <c r="I737" s="262"/>
      <c r="J737" s="269"/>
      <c r="K737" s="262"/>
      <c r="M737" s="263" t="s">
        <v>871</v>
      </c>
      <c r="O737" s="251"/>
    </row>
    <row r="738" spans="1:80">
      <c r="A738" s="260"/>
      <c r="B738" s="264"/>
      <c r="C738" s="322" t="s">
        <v>872</v>
      </c>
      <c r="D738" s="323"/>
      <c r="E738" s="265">
        <v>1.2090000000000001</v>
      </c>
      <c r="F738" s="266"/>
      <c r="G738" s="267"/>
      <c r="H738" s="268"/>
      <c r="I738" s="262"/>
      <c r="J738" s="269"/>
      <c r="K738" s="262"/>
      <c r="M738" s="263" t="s">
        <v>872</v>
      </c>
      <c r="O738" s="251"/>
    </row>
    <row r="739" spans="1:80">
      <c r="A739" s="260"/>
      <c r="B739" s="264"/>
      <c r="C739" s="322" t="s">
        <v>873</v>
      </c>
      <c r="D739" s="323"/>
      <c r="E739" s="265">
        <v>1.0009999999999999</v>
      </c>
      <c r="F739" s="266"/>
      <c r="G739" s="267"/>
      <c r="H739" s="268"/>
      <c r="I739" s="262"/>
      <c r="J739" s="269"/>
      <c r="K739" s="262"/>
      <c r="M739" s="263" t="s">
        <v>873</v>
      </c>
      <c r="O739" s="251"/>
    </row>
    <row r="740" spans="1:80">
      <c r="A740" s="260"/>
      <c r="B740" s="264"/>
      <c r="C740" s="322" t="s">
        <v>874</v>
      </c>
      <c r="D740" s="323"/>
      <c r="E740" s="265">
        <v>1.0009999999999999</v>
      </c>
      <c r="F740" s="266"/>
      <c r="G740" s="267"/>
      <c r="H740" s="268"/>
      <c r="I740" s="262"/>
      <c r="J740" s="269"/>
      <c r="K740" s="262"/>
      <c r="M740" s="263" t="s">
        <v>874</v>
      </c>
      <c r="O740" s="251"/>
    </row>
    <row r="741" spans="1:80">
      <c r="A741" s="252">
        <v>179</v>
      </c>
      <c r="B741" s="253" t="s">
        <v>881</v>
      </c>
      <c r="C741" s="254" t="s">
        <v>882</v>
      </c>
      <c r="D741" s="255" t="s">
        <v>646</v>
      </c>
      <c r="E741" s="256">
        <v>1.1537999999999999</v>
      </c>
      <c r="F741" s="256"/>
      <c r="G741" s="257">
        <f>E741*F741</f>
        <v>0</v>
      </c>
      <c r="H741" s="258">
        <v>1E-3</v>
      </c>
      <c r="I741" s="259">
        <f>E741*H741</f>
        <v>1.1538E-3</v>
      </c>
      <c r="J741" s="258"/>
      <c r="K741" s="259">
        <f>E741*J741</f>
        <v>0</v>
      </c>
      <c r="O741" s="251">
        <v>2</v>
      </c>
      <c r="AA741" s="226">
        <v>3</v>
      </c>
      <c r="AB741" s="226">
        <v>7</v>
      </c>
      <c r="AC741" s="226">
        <v>24592160</v>
      </c>
      <c r="AZ741" s="226">
        <v>2</v>
      </c>
      <c r="BA741" s="226">
        <f>IF(AZ741=1,G741,0)</f>
        <v>0</v>
      </c>
      <c r="BB741" s="226">
        <f>IF(AZ741=2,G741,0)</f>
        <v>0</v>
      </c>
      <c r="BC741" s="226">
        <f>IF(AZ741=3,G741,0)</f>
        <v>0</v>
      </c>
      <c r="BD741" s="226">
        <f>IF(AZ741=4,G741,0)</f>
        <v>0</v>
      </c>
      <c r="BE741" s="226">
        <f>IF(AZ741=5,G741,0)</f>
        <v>0</v>
      </c>
      <c r="CA741" s="251">
        <v>3</v>
      </c>
      <c r="CB741" s="251">
        <v>7</v>
      </c>
    </row>
    <row r="742" spans="1:80" ht="33.75">
      <c r="A742" s="260"/>
      <c r="B742" s="261"/>
      <c r="C742" s="319" t="s">
        <v>1261</v>
      </c>
      <c r="D742" s="320"/>
      <c r="E742" s="320"/>
      <c r="F742" s="320"/>
      <c r="G742" s="321"/>
      <c r="I742" s="262"/>
      <c r="K742" s="262"/>
      <c r="L742" s="263" t="s">
        <v>883</v>
      </c>
      <c r="O742" s="251">
        <v>3</v>
      </c>
    </row>
    <row r="743" spans="1:80">
      <c r="A743" s="260"/>
      <c r="B743" s="261"/>
      <c r="C743" s="319"/>
      <c r="D743" s="320"/>
      <c r="E743" s="320"/>
      <c r="F743" s="320"/>
      <c r="G743" s="321"/>
      <c r="I743" s="262"/>
      <c r="K743" s="262"/>
      <c r="L743" s="263"/>
      <c r="O743" s="251">
        <v>3</v>
      </c>
    </row>
    <row r="744" spans="1:80">
      <c r="A744" s="260"/>
      <c r="B744" s="261"/>
      <c r="C744" s="319" t="s">
        <v>884</v>
      </c>
      <c r="D744" s="320"/>
      <c r="E744" s="320"/>
      <c r="F744" s="320"/>
      <c r="G744" s="321"/>
      <c r="I744" s="262"/>
      <c r="K744" s="262"/>
      <c r="L744" s="263" t="s">
        <v>884</v>
      </c>
      <c r="O744" s="251">
        <v>3</v>
      </c>
    </row>
    <row r="745" spans="1:80">
      <c r="A745" s="260"/>
      <c r="B745" s="261"/>
      <c r="C745" s="319" t="s">
        <v>885</v>
      </c>
      <c r="D745" s="320"/>
      <c r="E745" s="320"/>
      <c r="F745" s="320"/>
      <c r="G745" s="321"/>
      <c r="I745" s="262"/>
      <c r="K745" s="262"/>
      <c r="L745" s="263" t="s">
        <v>885</v>
      </c>
      <c r="O745" s="251">
        <v>3</v>
      </c>
    </row>
    <row r="746" spans="1:80">
      <c r="A746" s="260"/>
      <c r="B746" s="261"/>
      <c r="C746" s="319"/>
      <c r="D746" s="320"/>
      <c r="E746" s="320"/>
      <c r="F746" s="320"/>
      <c r="G746" s="321"/>
      <c r="I746" s="262"/>
      <c r="K746" s="262"/>
      <c r="L746" s="263"/>
      <c r="O746" s="251">
        <v>3</v>
      </c>
    </row>
    <row r="747" spans="1:80">
      <c r="A747" s="260"/>
      <c r="B747" s="261"/>
      <c r="C747" s="319" t="s">
        <v>886</v>
      </c>
      <c r="D747" s="320"/>
      <c r="E747" s="320"/>
      <c r="F747" s="320"/>
      <c r="G747" s="321"/>
      <c r="I747" s="262"/>
      <c r="K747" s="262"/>
      <c r="L747" s="263" t="s">
        <v>886</v>
      </c>
      <c r="O747" s="251">
        <v>3</v>
      </c>
    </row>
    <row r="748" spans="1:80">
      <c r="A748" s="260"/>
      <c r="B748" s="264"/>
      <c r="C748" s="322" t="s">
        <v>887</v>
      </c>
      <c r="D748" s="323"/>
      <c r="E748" s="265">
        <v>1.1537999999999999</v>
      </c>
      <c r="F748" s="266"/>
      <c r="G748" s="267"/>
      <c r="H748" s="268"/>
      <c r="I748" s="262"/>
      <c r="J748" s="269"/>
      <c r="K748" s="262"/>
      <c r="M748" s="263" t="s">
        <v>887</v>
      </c>
      <c r="O748" s="251"/>
    </row>
    <row r="749" spans="1:80">
      <c r="A749" s="252">
        <v>180</v>
      </c>
      <c r="B749" s="253" t="s">
        <v>888</v>
      </c>
      <c r="C749" s="254" t="s">
        <v>889</v>
      </c>
      <c r="D749" s="255" t="s">
        <v>646</v>
      </c>
      <c r="E749" s="256">
        <v>23.074999999999999</v>
      </c>
      <c r="F749" s="256"/>
      <c r="G749" s="257">
        <f>E749*F749</f>
        <v>0</v>
      </c>
      <c r="H749" s="258">
        <v>1E-3</v>
      </c>
      <c r="I749" s="259">
        <f>E749*H749</f>
        <v>2.3074999999999998E-2</v>
      </c>
      <c r="J749" s="258"/>
      <c r="K749" s="259">
        <f>E749*J749</f>
        <v>0</v>
      </c>
      <c r="O749" s="251">
        <v>2</v>
      </c>
      <c r="AA749" s="226">
        <v>3</v>
      </c>
      <c r="AB749" s="226">
        <v>7</v>
      </c>
      <c r="AC749" s="226">
        <v>58582139</v>
      </c>
      <c r="AZ749" s="226">
        <v>2</v>
      </c>
      <c r="BA749" s="226">
        <f>IF(AZ749=1,G749,0)</f>
        <v>0</v>
      </c>
      <c r="BB749" s="226">
        <f>IF(AZ749=2,G749,0)</f>
        <v>0</v>
      </c>
      <c r="BC749" s="226">
        <f>IF(AZ749=3,G749,0)</f>
        <v>0</v>
      </c>
      <c r="BD749" s="226">
        <f>IF(AZ749=4,G749,0)</f>
        <v>0</v>
      </c>
      <c r="BE749" s="226">
        <f>IF(AZ749=5,G749,0)</f>
        <v>0</v>
      </c>
      <c r="CA749" s="251">
        <v>3</v>
      </c>
      <c r="CB749" s="251">
        <v>7</v>
      </c>
    </row>
    <row r="750" spans="1:80">
      <c r="A750" s="260"/>
      <c r="B750" s="261"/>
      <c r="C750" s="319" t="s">
        <v>890</v>
      </c>
      <c r="D750" s="320"/>
      <c r="E750" s="320"/>
      <c r="F750" s="320"/>
      <c r="G750" s="321"/>
      <c r="I750" s="262"/>
      <c r="K750" s="262"/>
      <c r="L750" s="263" t="s">
        <v>890</v>
      </c>
      <c r="O750" s="251">
        <v>3</v>
      </c>
    </row>
    <row r="751" spans="1:80">
      <c r="A751" s="260"/>
      <c r="B751" s="261"/>
      <c r="C751" s="319" t="s">
        <v>891</v>
      </c>
      <c r="D751" s="320"/>
      <c r="E751" s="320"/>
      <c r="F751" s="320"/>
      <c r="G751" s="321"/>
      <c r="I751" s="262"/>
      <c r="K751" s="262"/>
      <c r="L751" s="263" t="s">
        <v>891</v>
      </c>
      <c r="O751" s="251">
        <v>3</v>
      </c>
    </row>
    <row r="752" spans="1:80">
      <c r="A752" s="260"/>
      <c r="B752" s="261"/>
      <c r="C752" s="319"/>
      <c r="D752" s="320"/>
      <c r="E752" s="320"/>
      <c r="F752" s="320"/>
      <c r="G752" s="321"/>
      <c r="I752" s="262"/>
      <c r="K752" s="262"/>
      <c r="L752" s="263"/>
      <c r="O752" s="251">
        <v>3</v>
      </c>
    </row>
    <row r="753" spans="1:80">
      <c r="A753" s="260"/>
      <c r="B753" s="261"/>
      <c r="C753" s="319" t="s">
        <v>892</v>
      </c>
      <c r="D753" s="320"/>
      <c r="E753" s="320"/>
      <c r="F753" s="320"/>
      <c r="G753" s="321"/>
      <c r="I753" s="262"/>
      <c r="K753" s="262"/>
      <c r="L753" s="263" t="s">
        <v>892</v>
      </c>
      <c r="O753" s="251">
        <v>3</v>
      </c>
    </row>
    <row r="754" spans="1:80">
      <c r="A754" s="260"/>
      <c r="B754" s="264"/>
      <c r="C754" s="322" t="s">
        <v>893</v>
      </c>
      <c r="D754" s="323"/>
      <c r="E754" s="265">
        <v>23.074999999999999</v>
      </c>
      <c r="F754" s="266"/>
      <c r="G754" s="267"/>
      <c r="H754" s="268"/>
      <c r="I754" s="262"/>
      <c r="J754" s="269"/>
      <c r="K754" s="262"/>
      <c r="M754" s="263" t="s">
        <v>893</v>
      </c>
      <c r="O754" s="251"/>
    </row>
    <row r="755" spans="1:80">
      <c r="A755" s="252">
        <v>181</v>
      </c>
      <c r="B755" s="253" t="s">
        <v>894</v>
      </c>
      <c r="C755" s="254" t="s">
        <v>895</v>
      </c>
      <c r="D755" s="255" t="s">
        <v>12</v>
      </c>
      <c r="E755" s="256">
        <f>SUM(G705:G754)/100</f>
        <v>0</v>
      </c>
      <c r="F755" s="256"/>
      <c r="G755" s="257">
        <f>E755*F755</f>
        <v>0</v>
      </c>
      <c r="H755" s="258">
        <v>0</v>
      </c>
      <c r="I755" s="259">
        <f>E755*H755</f>
        <v>0</v>
      </c>
      <c r="J755" s="258"/>
      <c r="K755" s="259">
        <f>E755*J755</f>
        <v>0</v>
      </c>
      <c r="O755" s="251">
        <v>2</v>
      </c>
      <c r="AA755" s="226">
        <v>7</v>
      </c>
      <c r="AB755" s="226">
        <v>1002</v>
      </c>
      <c r="AC755" s="226">
        <v>5</v>
      </c>
      <c r="AZ755" s="226">
        <v>2</v>
      </c>
      <c r="BA755" s="226">
        <f>IF(AZ755=1,G755,0)</f>
        <v>0</v>
      </c>
      <c r="BB755" s="226">
        <f>IF(AZ755=2,G755,0)</f>
        <v>0</v>
      </c>
      <c r="BC755" s="226">
        <f>IF(AZ755=3,G755,0)</f>
        <v>0</v>
      </c>
      <c r="BD755" s="226">
        <f>IF(AZ755=4,G755,0)</f>
        <v>0</v>
      </c>
      <c r="BE755" s="226">
        <f>IF(AZ755=5,G755,0)</f>
        <v>0</v>
      </c>
      <c r="CA755" s="251">
        <v>7</v>
      </c>
      <c r="CB755" s="251">
        <v>1002</v>
      </c>
    </row>
    <row r="756" spans="1:80">
      <c r="A756" s="270"/>
      <c r="B756" s="271" t="s">
        <v>100</v>
      </c>
      <c r="C756" s="272" t="s">
        <v>857</v>
      </c>
      <c r="D756" s="273"/>
      <c r="E756" s="274"/>
      <c r="F756" s="275"/>
      <c r="G756" s="276">
        <f>SUM(G705:G755)</f>
        <v>0</v>
      </c>
      <c r="H756" s="277"/>
      <c r="I756" s="278">
        <f>SUM(I705:I755)</f>
        <v>0.68560675000000004</v>
      </c>
      <c r="J756" s="277"/>
      <c r="K756" s="278">
        <f>SUM(K705:K755)</f>
        <v>0</v>
      </c>
      <c r="O756" s="251">
        <v>4</v>
      </c>
      <c r="BA756" s="279">
        <f>SUM(BA705:BA755)</f>
        <v>0</v>
      </c>
      <c r="BB756" s="279">
        <f>SUM(BB705:BB755)</f>
        <v>0</v>
      </c>
      <c r="BC756" s="279">
        <f>SUM(BC705:BC755)</f>
        <v>0</v>
      </c>
      <c r="BD756" s="279">
        <f>SUM(BD705:BD755)</f>
        <v>0</v>
      </c>
      <c r="BE756" s="279">
        <f>SUM(BE705:BE755)</f>
        <v>0</v>
      </c>
    </row>
    <row r="757" spans="1:80">
      <c r="A757" s="241" t="s">
        <v>96</v>
      </c>
      <c r="B757" s="242" t="s">
        <v>896</v>
      </c>
      <c r="C757" s="243" t="s">
        <v>897</v>
      </c>
      <c r="D757" s="244"/>
      <c r="E757" s="245"/>
      <c r="F757" s="245"/>
      <c r="G757" s="246"/>
      <c r="H757" s="247"/>
      <c r="I757" s="248"/>
      <c r="J757" s="249"/>
      <c r="K757" s="250"/>
      <c r="O757" s="251">
        <v>1</v>
      </c>
    </row>
    <row r="758" spans="1:80" ht="22.5">
      <c r="A758" s="252">
        <v>182</v>
      </c>
      <c r="B758" s="253" t="s">
        <v>899</v>
      </c>
      <c r="C758" s="254" t="s">
        <v>900</v>
      </c>
      <c r="D758" s="255" t="s">
        <v>110</v>
      </c>
      <c r="E758" s="256">
        <v>2.1032999999999999</v>
      </c>
      <c r="F758" s="256"/>
      <c r="G758" s="257">
        <f>E758*F758</f>
        <v>0</v>
      </c>
      <c r="H758" s="258">
        <v>3.1E-4</v>
      </c>
      <c r="I758" s="259">
        <f>E758*H758</f>
        <v>6.5202299999999995E-4</v>
      </c>
      <c r="J758" s="258">
        <v>0</v>
      </c>
      <c r="K758" s="259">
        <f>E758*J758</f>
        <v>0</v>
      </c>
      <c r="O758" s="251">
        <v>2</v>
      </c>
      <c r="AA758" s="226">
        <v>1</v>
      </c>
      <c r="AB758" s="226">
        <v>0</v>
      </c>
      <c r="AC758" s="226">
        <v>0</v>
      </c>
      <c r="AZ758" s="226">
        <v>2</v>
      </c>
      <c r="BA758" s="226">
        <f>IF(AZ758=1,G758,0)</f>
        <v>0</v>
      </c>
      <c r="BB758" s="226">
        <f>IF(AZ758=2,G758,0)</f>
        <v>0</v>
      </c>
      <c r="BC758" s="226">
        <f>IF(AZ758=3,G758,0)</f>
        <v>0</v>
      </c>
      <c r="BD758" s="226">
        <f>IF(AZ758=4,G758,0)</f>
        <v>0</v>
      </c>
      <c r="BE758" s="226">
        <f>IF(AZ758=5,G758,0)</f>
        <v>0</v>
      </c>
      <c r="CA758" s="251">
        <v>1</v>
      </c>
      <c r="CB758" s="251">
        <v>0</v>
      </c>
    </row>
    <row r="759" spans="1:80">
      <c r="A759" s="260"/>
      <c r="B759" s="264"/>
      <c r="C759" s="322" t="s">
        <v>901</v>
      </c>
      <c r="D759" s="323"/>
      <c r="E759" s="265">
        <v>1.5832999999999999</v>
      </c>
      <c r="F759" s="266"/>
      <c r="G759" s="267"/>
      <c r="H759" s="268"/>
      <c r="I759" s="262"/>
      <c r="J759" s="269"/>
      <c r="K759" s="262"/>
      <c r="M759" s="263" t="s">
        <v>901</v>
      </c>
      <c r="O759" s="251"/>
    </row>
    <row r="760" spans="1:80">
      <c r="A760" s="260"/>
      <c r="B760" s="264"/>
      <c r="C760" s="322" t="s">
        <v>902</v>
      </c>
      <c r="D760" s="323"/>
      <c r="E760" s="265">
        <v>0.52</v>
      </c>
      <c r="F760" s="266"/>
      <c r="G760" s="267"/>
      <c r="H760" s="268"/>
      <c r="I760" s="262"/>
      <c r="J760" s="269"/>
      <c r="K760" s="262"/>
      <c r="M760" s="263" t="s">
        <v>902</v>
      </c>
      <c r="O760" s="251"/>
    </row>
    <row r="761" spans="1:80">
      <c r="A761" s="252">
        <v>183</v>
      </c>
      <c r="B761" s="253" t="s">
        <v>903</v>
      </c>
      <c r="C761" s="254" t="s">
        <v>904</v>
      </c>
      <c r="D761" s="255" t="s">
        <v>110</v>
      </c>
      <c r="E761" s="256">
        <v>2.1032999999999999</v>
      </c>
      <c r="F761" s="256"/>
      <c r="G761" s="257">
        <f>E761*F761</f>
        <v>0</v>
      </c>
      <c r="H761" s="258">
        <v>1.2999999999999999E-4</v>
      </c>
      <c r="I761" s="259">
        <f>E761*H761</f>
        <v>2.7342899999999995E-4</v>
      </c>
      <c r="J761" s="258">
        <v>0</v>
      </c>
      <c r="K761" s="259">
        <f>E761*J761</f>
        <v>0</v>
      </c>
      <c r="O761" s="251">
        <v>2</v>
      </c>
      <c r="AA761" s="226">
        <v>1</v>
      </c>
      <c r="AB761" s="226">
        <v>7</v>
      </c>
      <c r="AC761" s="226">
        <v>7</v>
      </c>
      <c r="AZ761" s="226">
        <v>2</v>
      </c>
      <c r="BA761" s="226">
        <f>IF(AZ761=1,G761,0)</f>
        <v>0</v>
      </c>
      <c r="BB761" s="226">
        <f>IF(AZ761=2,G761,0)</f>
        <v>0</v>
      </c>
      <c r="BC761" s="226">
        <f>IF(AZ761=3,G761,0)</f>
        <v>0</v>
      </c>
      <c r="BD761" s="226">
        <f>IF(AZ761=4,G761,0)</f>
        <v>0</v>
      </c>
      <c r="BE761" s="226">
        <f>IF(AZ761=5,G761,0)</f>
        <v>0</v>
      </c>
      <c r="CA761" s="251">
        <v>1</v>
      </c>
      <c r="CB761" s="251">
        <v>7</v>
      </c>
    </row>
    <row r="762" spans="1:80">
      <c r="A762" s="260"/>
      <c r="B762" s="264"/>
      <c r="C762" s="322" t="s">
        <v>901</v>
      </c>
      <c r="D762" s="323"/>
      <c r="E762" s="265">
        <v>1.5832999999999999</v>
      </c>
      <c r="F762" s="266"/>
      <c r="G762" s="267"/>
      <c r="H762" s="268"/>
      <c r="I762" s="262"/>
      <c r="J762" s="269"/>
      <c r="K762" s="262"/>
      <c r="M762" s="263" t="s">
        <v>901</v>
      </c>
      <c r="O762" s="251"/>
    </row>
    <row r="763" spans="1:80">
      <c r="A763" s="260"/>
      <c r="B763" s="264"/>
      <c r="C763" s="322" t="s">
        <v>902</v>
      </c>
      <c r="D763" s="323"/>
      <c r="E763" s="265">
        <v>0.52</v>
      </c>
      <c r="F763" s="266"/>
      <c r="G763" s="267"/>
      <c r="H763" s="268"/>
      <c r="I763" s="262"/>
      <c r="J763" s="269"/>
      <c r="K763" s="262"/>
      <c r="M763" s="263" t="s">
        <v>902</v>
      </c>
      <c r="O763" s="251"/>
    </row>
    <row r="764" spans="1:80" ht="22.5">
      <c r="A764" s="252">
        <v>184</v>
      </c>
      <c r="B764" s="253" t="s">
        <v>905</v>
      </c>
      <c r="C764" s="254" t="s">
        <v>906</v>
      </c>
      <c r="D764" s="255" t="s">
        <v>110</v>
      </c>
      <c r="E764" s="256">
        <v>4.7847999999999997</v>
      </c>
      <c r="F764" s="256"/>
      <c r="G764" s="257">
        <f>E764*F764</f>
        <v>0</v>
      </c>
      <c r="H764" s="258">
        <v>2.5000000000000001E-4</v>
      </c>
      <c r="I764" s="259">
        <f>E764*H764</f>
        <v>1.1961999999999999E-3</v>
      </c>
      <c r="J764" s="258">
        <v>0</v>
      </c>
      <c r="K764" s="259">
        <f>E764*J764</f>
        <v>0</v>
      </c>
      <c r="O764" s="251">
        <v>2</v>
      </c>
      <c r="AA764" s="226">
        <v>1</v>
      </c>
      <c r="AB764" s="226">
        <v>7</v>
      </c>
      <c r="AC764" s="226">
        <v>7</v>
      </c>
      <c r="AZ764" s="226">
        <v>2</v>
      </c>
      <c r="BA764" s="226">
        <f>IF(AZ764=1,G764,0)</f>
        <v>0</v>
      </c>
      <c r="BB764" s="226">
        <f>IF(AZ764=2,G764,0)</f>
        <v>0</v>
      </c>
      <c r="BC764" s="226">
        <f>IF(AZ764=3,G764,0)</f>
        <v>0</v>
      </c>
      <c r="BD764" s="226">
        <f>IF(AZ764=4,G764,0)</f>
        <v>0</v>
      </c>
      <c r="BE764" s="226">
        <f>IF(AZ764=5,G764,0)</f>
        <v>0</v>
      </c>
      <c r="CA764" s="251">
        <v>1</v>
      </c>
      <c r="CB764" s="251">
        <v>7</v>
      </c>
    </row>
    <row r="765" spans="1:80">
      <c r="A765" s="260"/>
      <c r="B765" s="261"/>
      <c r="C765" s="319" t="s">
        <v>907</v>
      </c>
      <c r="D765" s="320"/>
      <c r="E765" s="320"/>
      <c r="F765" s="320"/>
      <c r="G765" s="321"/>
      <c r="I765" s="262"/>
      <c r="K765" s="262"/>
      <c r="L765" s="263" t="s">
        <v>907</v>
      </c>
      <c r="O765" s="251">
        <v>3</v>
      </c>
    </row>
    <row r="766" spans="1:80">
      <c r="A766" s="260"/>
      <c r="B766" s="261"/>
      <c r="C766" s="319"/>
      <c r="D766" s="320"/>
      <c r="E766" s="320"/>
      <c r="F766" s="320"/>
      <c r="G766" s="321"/>
      <c r="I766" s="262"/>
      <c r="K766" s="262"/>
      <c r="L766" s="263"/>
      <c r="O766" s="251">
        <v>3</v>
      </c>
    </row>
    <row r="767" spans="1:80" ht="22.5">
      <c r="A767" s="260"/>
      <c r="B767" s="264"/>
      <c r="C767" s="322" t="s">
        <v>908</v>
      </c>
      <c r="D767" s="323"/>
      <c r="E767" s="265">
        <v>4.7847999999999997</v>
      </c>
      <c r="F767" s="266"/>
      <c r="G767" s="267"/>
      <c r="H767" s="268"/>
      <c r="I767" s="262"/>
      <c r="J767" s="269"/>
      <c r="K767" s="262"/>
      <c r="M767" s="263" t="s">
        <v>908</v>
      </c>
      <c r="O767" s="251"/>
    </row>
    <row r="768" spans="1:80">
      <c r="A768" s="270"/>
      <c r="B768" s="271" t="s">
        <v>100</v>
      </c>
      <c r="C768" s="272" t="s">
        <v>898</v>
      </c>
      <c r="D768" s="273"/>
      <c r="E768" s="274"/>
      <c r="F768" s="275"/>
      <c r="G768" s="276">
        <f>SUM(G757:G767)</f>
        <v>0</v>
      </c>
      <c r="H768" s="277"/>
      <c r="I768" s="278">
        <f>SUM(I757:I767)</f>
        <v>2.1216519999999999E-3</v>
      </c>
      <c r="J768" s="277"/>
      <c r="K768" s="278">
        <f>SUM(K757:K767)</f>
        <v>0</v>
      </c>
      <c r="O768" s="251">
        <v>4</v>
      </c>
      <c r="BA768" s="279">
        <f>SUM(BA757:BA767)</f>
        <v>0</v>
      </c>
      <c r="BB768" s="279">
        <f>SUM(BB757:BB767)</f>
        <v>0</v>
      </c>
      <c r="BC768" s="279">
        <f>SUM(BC757:BC767)</f>
        <v>0</v>
      </c>
      <c r="BD768" s="279">
        <f>SUM(BD757:BD767)</f>
        <v>0</v>
      </c>
      <c r="BE768" s="279">
        <f>SUM(BE757:BE767)</f>
        <v>0</v>
      </c>
    </row>
    <row r="769" spans="1:80">
      <c r="A769" s="241" t="s">
        <v>96</v>
      </c>
      <c r="B769" s="242" t="s">
        <v>909</v>
      </c>
      <c r="C769" s="243" t="s">
        <v>910</v>
      </c>
      <c r="D769" s="244"/>
      <c r="E769" s="245"/>
      <c r="F769" s="245"/>
      <c r="G769" s="246"/>
      <c r="H769" s="247"/>
      <c r="I769" s="248"/>
      <c r="J769" s="249"/>
      <c r="K769" s="250"/>
      <c r="O769" s="251">
        <v>1</v>
      </c>
    </row>
    <row r="770" spans="1:80">
      <c r="A770" s="252">
        <v>185</v>
      </c>
      <c r="B770" s="253" t="s">
        <v>912</v>
      </c>
      <c r="C770" s="254" t="s">
        <v>913</v>
      </c>
      <c r="D770" s="255" t="s">
        <v>110</v>
      </c>
      <c r="E770" s="256">
        <v>67.246499999999997</v>
      </c>
      <c r="F770" s="256"/>
      <c r="G770" s="257">
        <f>E770*F770</f>
        <v>0</v>
      </c>
      <c r="H770" s="258">
        <v>1.7000000000000001E-4</v>
      </c>
      <c r="I770" s="259">
        <f>E770*H770</f>
        <v>1.1431905000000001E-2</v>
      </c>
      <c r="J770" s="258">
        <v>0</v>
      </c>
      <c r="K770" s="259">
        <f>E770*J770</f>
        <v>0</v>
      </c>
      <c r="O770" s="251">
        <v>2</v>
      </c>
      <c r="AA770" s="226">
        <v>1</v>
      </c>
      <c r="AB770" s="226">
        <v>0</v>
      </c>
      <c r="AC770" s="226">
        <v>0</v>
      </c>
      <c r="AZ770" s="226">
        <v>2</v>
      </c>
      <c r="BA770" s="226">
        <f>IF(AZ770=1,G770,0)</f>
        <v>0</v>
      </c>
      <c r="BB770" s="226">
        <f>IF(AZ770=2,G770,0)</f>
        <v>0</v>
      </c>
      <c r="BC770" s="226">
        <f>IF(AZ770=3,G770,0)</f>
        <v>0</v>
      </c>
      <c r="BD770" s="226">
        <f>IF(AZ770=4,G770,0)</f>
        <v>0</v>
      </c>
      <c r="BE770" s="226">
        <f>IF(AZ770=5,G770,0)</f>
        <v>0</v>
      </c>
      <c r="CA770" s="251">
        <v>1</v>
      </c>
      <c r="CB770" s="251">
        <v>0</v>
      </c>
    </row>
    <row r="771" spans="1:80" ht="22.5">
      <c r="A771" s="260"/>
      <c r="B771" s="261"/>
      <c r="C771" s="319" t="s">
        <v>914</v>
      </c>
      <c r="D771" s="320"/>
      <c r="E771" s="320"/>
      <c r="F771" s="320"/>
      <c r="G771" s="321"/>
      <c r="I771" s="262"/>
      <c r="K771" s="262"/>
      <c r="L771" s="263" t="s">
        <v>914</v>
      </c>
      <c r="O771" s="251">
        <v>3</v>
      </c>
    </row>
    <row r="772" spans="1:80">
      <c r="A772" s="260"/>
      <c r="B772" s="264"/>
      <c r="C772" s="322" t="s">
        <v>915</v>
      </c>
      <c r="D772" s="323"/>
      <c r="E772" s="265">
        <v>18.600000000000001</v>
      </c>
      <c r="F772" s="266"/>
      <c r="G772" s="267"/>
      <c r="H772" s="268"/>
      <c r="I772" s="262"/>
      <c r="J772" s="269"/>
      <c r="K772" s="262"/>
      <c r="M772" s="263" t="s">
        <v>915</v>
      </c>
      <c r="O772" s="251"/>
    </row>
    <row r="773" spans="1:80">
      <c r="A773" s="260"/>
      <c r="B773" s="264"/>
      <c r="C773" s="322" t="s">
        <v>916</v>
      </c>
      <c r="D773" s="323"/>
      <c r="E773" s="265">
        <v>14</v>
      </c>
      <c r="F773" s="266"/>
      <c r="G773" s="267"/>
      <c r="H773" s="268"/>
      <c r="I773" s="262"/>
      <c r="J773" s="269"/>
      <c r="K773" s="262"/>
      <c r="M773" s="263" t="s">
        <v>916</v>
      </c>
      <c r="O773" s="251"/>
    </row>
    <row r="774" spans="1:80" ht="22.5">
      <c r="A774" s="260"/>
      <c r="B774" s="264"/>
      <c r="C774" s="322" t="s">
        <v>917</v>
      </c>
      <c r="D774" s="323"/>
      <c r="E774" s="265">
        <v>10.9183</v>
      </c>
      <c r="F774" s="266"/>
      <c r="G774" s="267"/>
      <c r="H774" s="268"/>
      <c r="I774" s="262"/>
      <c r="J774" s="269"/>
      <c r="K774" s="262"/>
      <c r="M774" s="263" t="s">
        <v>917</v>
      </c>
      <c r="O774" s="251"/>
    </row>
    <row r="775" spans="1:80" ht="22.5">
      <c r="A775" s="260"/>
      <c r="B775" s="264"/>
      <c r="C775" s="322" t="s">
        <v>918</v>
      </c>
      <c r="D775" s="323"/>
      <c r="E775" s="265">
        <v>9.7767999999999997</v>
      </c>
      <c r="F775" s="266"/>
      <c r="G775" s="267"/>
      <c r="H775" s="268"/>
      <c r="I775" s="262"/>
      <c r="J775" s="269"/>
      <c r="K775" s="262"/>
      <c r="M775" s="263" t="s">
        <v>918</v>
      </c>
      <c r="O775" s="251"/>
    </row>
    <row r="776" spans="1:80" ht="22.5">
      <c r="A776" s="260"/>
      <c r="B776" s="264"/>
      <c r="C776" s="322" t="s">
        <v>919</v>
      </c>
      <c r="D776" s="323"/>
      <c r="E776" s="265">
        <v>8.5592000000000006</v>
      </c>
      <c r="F776" s="266"/>
      <c r="G776" s="267"/>
      <c r="H776" s="268"/>
      <c r="I776" s="262"/>
      <c r="J776" s="269"/>
      <c r="K776" s="262"/>
      <c r="M776" s="263" t="s">
        <v>919</v>
      </c>
      <c r="O776" s="251"/>
    </row>
    <row r="777" spans="1:80" ht="22.5">
      <c r="A777" s="260"/>
      <c r="B777" s="264"/>
      <c r="C777" s="322" t="s">
        <v>920</v>
      </c>
      <c r="D777" s="323"/>
      <c r="E777" s="265">
        <v>5.3921999999999999</v>
      </c>
      <c r="F777" s="266"/>
      <c r="G777" s="267"/>
      <c r="H777" s="268"/>
      <c r="I777" s="262"/>
      <c r="J777" s="269"/>
      <c r="K777" s="262"/>
      <c r="M777" s="263" t="s">
        <v>920</v>
      </c>
      <c r="O777" s="251"/>
    </row>
    <row r="778" spans="1:80">
      <c r="A778" s="252">
        <v>186</v>
      </c>
      <c r="B778" s="253" t="s">
        <v>921</v>
      </c>
      <c r="C778" s="254" t="s">
        <v>922</v>
      </c>
      <c r="D778" s="255" t="s">
        <v>110</v>
      </c>
      <c r="E778" s="256">
        <v>67.246499999999997</v>
      </c>
      <c r="F778" s="256"/>
      <c r="G778" s="257">
        <f>E778*F778</f>
        <v>0</v>
      </c>
      <c r="H778" s="258">
        <v>4.6000000000000001E-4</v>
      </c>
      <c r="I778" s="259">
        <f>E778*H778</f>
        <v>3.0933389999999998E-2</v>
      </c>
      <c r="J778" s="258">
        <v>0</v>
      </c>
      <c r="K778" s="259">
        <f>E778*J778</f>
        <v>0</v>
      </c>
      <c r="O778" s="251">
        <v>2</v>
      </c>
      <c r="AA778" s="226">
        <v>1</v>
      </c>
      <c r="AB778" s="226">
        <v>7</v>
      </c>
      <c r="AC778" s="226">
        <v>7</v>
      </c>
      <c r="AZ778" s="226">
        <v>2</v>
      </c>
      <c r="BA778" s="226">
        <f>IF(AZ778=1,G778,0)</f>
        <v>0</v>
      </c>
      <c r="BB778" s="226">
        <f>IF(AZ778=2,G778,0)</f>
        <v>0</v>
      </c>
      <c r="BC778" s="226">
        <f>IF(AZ778=3,G778,0)</f>
        <v>0</v>
      </c>
      <c r="BD778" s="226">
        <f>IF(AZ778=4,G778,0)</f>
        <v>0</v>
      </c>
      <c r="BE778" s="226">
        <f>IF(AZ778=5,G778,0)</f>
        <v>0</v>
      </c>
      <c r="CA778" s="251">
        <v>1</v>
      </c>
      <c r="CB778" s="251">
        <v>7</v>
      </c>
    </row>
    <row r="779" spans="1:80" ht="22.5">
      <c r="A779" s="260"/>
      <c r="B779" s="261"/>
      <c r="C779" s="319" t="s">
        <v>923</v>
      </c>
      <c r="D779" s="320"/>
      <c r="E779" s="320"/>
      <c r="F779" s="320"/>
      <c r="G779" s="321"/>
      <c r="I779" s="262"/>
      <c r="K779" s="262"/>
      <c r="L779" s="263" t="s">
        <v>923</v>
      </c>
      <c r="O779" s="251">
        <v>3</v>
      </c>
    </row>
    <row r="780" spans="1:80">
      <c r="A780" s="260"/>
      <c r="B780" s="264"/>
      <c r="C780" s="322" t="s">
        <v>915</v>
      </c>
      <c r="D780" s="323"/>
      <c r="E780" s="265">
        <v>18.600000000000001</v>
      </c>
      <c r="F780" s="266"/>
      <c r="G780" s="267"/>
      <c r="H780" s="268"/>
      <c r="I780" s="262"/>
      <c r="J780" s="269"/>
      <c r="K780" s="262"/>
      <c r="M780" s="263" t="s">
        <v>915</v>
      </c>
      <c r="O780" s="251"/>
    </row>
    <row r="781" spans="1:80">
      <c r="A781" s="260"/>
      <c r="B781" s="264"/>
      <c r="C781" s="322" t="s">
        <v>916</v>
      </c>
      <c r="D781" s="323"/>
      <c r="E781" s="265">
        <v>14</v>
      </c>
      <c r="F781" s="266"/>
      <c r="G781" s="267"/>
      <c r="H781" s="268"/>
      <c r="I781" s="262"/>
      <c r="J781" s="269"/>
      <c r="K781" s="262"/>
      <c r="M781" s="263" t="s">
        <v>916</v>
      </c>
      <c r="O781" s="251"/>
    </row>
    <row r="782" spans="1:80" ht="22.5">
      <c r="A782" s="260"/>
      <c r="B782" s="264"/>
      <c r="C782" s="322" t="s">
        <v>917</v>
      </c>
      <c r="D782" s="323"/>
      <c r="E782" s="265">
        <v>10.9183</v>
      </c>
      <c r="F782" s="266"/>
      <c r="G782" s="267"/>
      <c r="H782" s="268"/>
      <c r="I782" s="262"/>
      <c r="J782" s="269"/>
      <c r="K782" s="262"/>
      <c r="M782" s="263" t="s">
        <v>917</v>
      </c>
      <c r="O782" s="251"/>
    </row>
    <row r="783" spans="1:80" ht="22.5">
      <c r="A783" s="260"/>
      <c r="B783" s="264"/>
      <c r="C783" s="322" t="s">
        <v>918</v>
      </c>
      <c r="D783" s="323"/>
      <c r="E783" s="265">
        <v>9.7767999999999997</v>
      </c>
      <c r="F783" s="266"/>
      <c r="G783" s="267"/>
      <c r="H783" s="268"/>
      <c r="I783" s="262"/>
      <c r="J783" s="269"/>
      <c r="K783" s="262"/>
      <c r="M783" s="263" t="s">
        <v>918</v>
      </c>
      <c r="O783" s="251"/>
    </row>
    <row r="784" spans="1:80" ht="22.5">
      <c r="A784" s="260"/>
      <c r="B784" s="264"/>
      <c r="C784" s="322" t="s">
        <v>919</v>
      </c>
      <c r="D784" s="323"/>
      <c r="E784" s="265">
        <v>8.5592000000000006</v>
      </c>
      <c r="F784" s="266"/>
      <c r="G784" s="267"/>
      <c r="H784" s="268"/>
      <c r="I784" s="262"/>
      <c r="J784" s="269"/>
      <c r="K784" s="262"/>
      <c r="M784" s="263" t="s">
        <v>919</v>
      </c>
      <c r="O784" s="251"/>
    </row>
    <row r="785" spans="1:80" ht="22.5">
      <c r="A785" s="260"/>
      <c r="B785" s="264"/>
      <c r="C785" s="322" t="s">
        <v>920</v>
      </c>
      <c r="D785" s="323"/>
      <c r="E785" s="265">
        <v>5.3921999999999999</v>
      </c>
      <c r="F785" s="266"/>
      <c r="G785" s="267"/>
      <c r="H785" s="268"/>
      <c r="I785" s="262"/>
      <c r="J785" s="269"/>
      <c r="K785" s="262"/>
      <c r="M785" s="263" t="s">
        <v>920</v>
      </c>
      <c r="O785" s="251"/>
    </row>
    <row r="786" spans="1:80">
      <c r="A786" s="252">
        <v>187</v>
      </c>
      <c r="B786" s="253" t="s">
        <v>924</v>
      </c>
      <c r="C786" s="254" t="s">
        <v>925</v>
      </c>
      <c r="D786" s="255" t="s">
        <v>110</v>
      </c>
      <c r="E786" s="256">
        <v>83.7</v>
      </c>
      <c r="F786" s="256"/>
      <c r="G786" s="257">
        <f>E786*F786</f>
        <v>0</v>
      </c>
      <c r="H786" s="258">
        <v>2.5999999999999998E-4</v>
      </c>
      <c r="I786" s="259">
        <f>E786*H786</f>
        <v>2.1762E-2</v>
      </c>
      <c r="J786" s="258">
        <v>0</v>
      </c>
      <c r="K786" s="259">
        <f>E786*J786</f>
        <v>0</v>
      </c>
      <c r="O786" s="251">
        <v>2</v>
      </c>
      <c r="AA786" s="226">
        <v>1</v>
      </c>
      <c r="AB786" s="226">
        <v>7</v>
      </c>
      <c r="AC786" s="226">
        <v>7</v>
      </c>
      <c r="AZ786" s="226">
        <v>2</v>
      </c>
      <c r="BA786" s="226">
        <f>IF(AZ786=1,G786,0)</f>
        <v>0</v>
      </c>
      <c r="BB786" s="226">
        <f>IF(AZ786=2,G786,0)</f>
        <v>0</v>
      </c>
      <c r="BC786" s="226">
        <f>IF(AZ786=3,G786,0)</f>
        <v>0</v>
      </c>
      <c r="BD786" s="226">
        <f>IF(AZ786=4,G786,0)</f>
        <v>0</v>
      </c>
      <c r="BE786" s="226">
        <f>IF(AZ786=5,G786,0)</f>
        <v>0</v>
      </c>
      <c r="CA786" s="251">
        <v>1</v>
      </c>
      <c r="CB786" s="251">
        <v>7</v>
      </c>
    </row>
    <row r="787" spans="1:80">
      <c r="A787" s="260"/>
      <c r="B787" s="264"/>
      <c r="C787" s="322" t="s">
        <v>926</v>
      </c>
      <c r="D787" s="323"/>
      <c r="E787" s="265">
        <v>14</v>
      </c>
      <c r="F787" s="266"/>
      <c r="G787" s="267"/>
      <c r="H787" s="268"/>
      <c r="I787" s="262"/>
      <c r="J787" s="269"/>
      <c r="K787" s="262"/>
      <c r="M787" s="263" t="s">
        <v>926</v>
      </c>
      <c r="O787" s="251"/>
    </row>
    <row r="788" spans="1:80">
      <c r="A788" s="260"/>
      <c r="B788" s="264"/>
      <c r="C788" s="322" t="s">
        <v>927</v>
      </c>
      <c r="D788" s="323"/>
      <c r="E788" s="265">
        <v>16.95</v>
      </c>
      <c r="F788" s="266"/>
      <c r="G788" s="267"/>
      <c r="H788" s="268"/>
      <c r="I788" s="262"/>
      <c r="J788" s="269"/>
      <c r="K788" s="262"/>
      <c r="M788" s="263" t="s">
        <v>927</v>
      </c>
      <c r="O788" s="251"/>
    </row>
    <row r="789" spans="1:80">
      <c r="A789" s="260"/>
      <c r="B789" s="264"/>
      <c r="C789" s="322" t="s">
        <v>928</v>
      </c>
      <c r="D789" s="323"/>
      <c r="E789" s="265">
        <v>18.5</v>
      </c>
      <c r="F789" s="266"/>
      <c r="G789" s="267"/>
      <c r="H789" s="268"/>
      <c r="I789" s="262"/>
      <c r="J789" s="269"/>
      <c r="K789" s="262"/>
      <c r="M789" s="263" t="s">
        <v>928</v>
      </c>
      <c r="O789" s="251"/>
    </row>
    <row r="790" spans="1:80">
      <c r="A790" s="260"/>
      <c r="B790" s="264"/>
      <c r="C790" s="322" t="s">
        <v>929</v>
      </c>
      <c r="D790" s="323"/>
      <c r="E790" s="265">
        <v>19</v>
      </c>
      <c r="F790" s="266"/>
      <c r="G790" s="267"/>
      <c r="H790" s="268"/>
      <c r="I790" s="262"/>
      <c r="J790" s="269"/>
      <c r="K790" s="262"/>
      <c r="M790" s="263" t="s">
        <v>929</v>
      </c>
      <c r="O790" s="251"/>
    </row>
    <row r="791" spans="1:80">
      <c r="A791" s="260"/>
      <c r="B791" s="264"/>
      <c r="C791" s="322" t="s">
        <v>930</v>
      </c>
      <c r="D791" s="323"/>
      <c r="E791" s="265">
        <v>15.25</v>
      </c>
      <c r="F791" s="266"/>
      <c r="G791" s="267"/>
      <c r="H791" s="268"/>
      <c r="I791" s="262"/>
      <c r="J791" s="269"/>
      <c r="K791" s="262"/>
      <c r="M791" s="263" t="s">
        <v>930</v>
      </c>
      <c r="O791" s="251"/>
    </row>
    <row r="792" spans="1:80">
      <c r="A792" s="252">
        <v>188</v>
      </c>
      <c r="B792" s="253" t="s">
        <v>931</v>
      </c>
      <c r="C792" s="254" t="s">
        <v>932</v>
      </c>
      <c r="D792" s="255" t="s">
        <v>110</v>
      </c>
      <c r="E792" s="256">
        <v>75</v>
      </c>
      <c r="F792" s="256"/>
      <c r="G792" s="257">
        <f>E792*F792</f>
        <v>0</v>
      </c>
      <c r="H792" s="258">
        <v>2.5999999999999998E-4</v>
      </c>
      <c r="I792" s="259">
        <f>E792*H792</f>
        <v>1.95E-2</v>
      </c>
      <c r="J792" s="258">
        <v>0</v>
      </c>
      <c r="K792" s="259">
        <f>E792*J792</f>
        <v>0</v>
      </c>
      <c r="O792" s="251">
        <v>2</v>
      </c>
      <c r="AA792" s="226">
        <v>1</v>
      </c>
      <c r="AB792" s="226">
        <v>7</v>
      </c>
      <c r="AC792" s="226">
        <v>7</v>
      </c>
      <c r="AZ792" s="226">
        <v>2</v>
      </c>
      <c r="BA792" s="226">
        <f>IF(AZ792=1,G792,0)</f>
        <v>0</v>
      </c>
      <c r="BB792" s="226">
        <f>IF(AZ792=2,G792,0)</f>
        <v>0</v>
      </c>
      <c r="BC792" s="226">
        <f>IF(AZ792=3,G792,0)</f>
        <v>0</v>
      </c>
      <c r="BD792" s="226">
        <f>IF(AZ792=4,G792,0)</f>
        <v>0</v>
      </c>
      <c r="BE792" s="226">
        <f>IF(AZ792=5,G792,0)</f>
        <v>0</v>
      </c>
      <c r="CA792" s="251">
        <v>1</v>
      </c>
      <c r="CB792" s="251">
        <v>7</v>
      </c>
    </row>
    <row r="793" spans="1:80">
      <c r="A793" s="260"/>
      <c r="B793" s="264"/>
      <c r="C793" s="322" t="s">
        <v>933</v>
      </c>
      <c r="D793" s="323"/>
      <c r="E793" s="265">
        <v>15</v>
      </c>
      <c r="F793" s="266"/>
      <c r="G793" s="267"/>
      <c r="H793" s="268"/>
      <c r="I793" s="262"/>
      <c r="J793" s="269"/>
      <c r="K793" s="262"/>
      <c r="M793" s="263" t="s">
        <v>933</v>
      </c>
      <c r="O793" s="251"/>
    </row>
    <row r="794" spans="1:80">
      <c r="A794" s="260"/>
      <c r="B794" s="264"/>
      <c r="C794" s="322" t="s">
        <v>934</v>
      </c>
      <c r="D794" s="323"/>
      <c r="E794" s="265">
        <v>15</v>
      </c>
      <c r="F794" s="266"/>
      <c r="G794" s="267"/>
      <c r="H794" s="268"/>
      <c r="I794" s="262"/>
      <c r="J794" s="269"/>
      <c r="K794" s="262"/>
      <c r="M794" s="263" t="s">
        <v>934</v>
      </c>
      <c r="O794" s="251"/>
    </row>
    <row r="795" spans="1:80">
      <c r="A795" s="260"/>
      <c r="B795" s="264"/>
      <c r="C795" s="322" t="s">
        <v>935</v>
      </c>
      <c r="D795" s="323"/>
      <c r="E795" s="265">
        <v>15</v>
      </c>
      <c r="F795" s="266"/>
      <c r="G795" s="267"/>
      <c r="H795" s="268"/>
      <c r="I795" s="262"/>
      <c r="J795" s="269"/>
      <c r="K795" s="262"/>
      <c r="M795" s="263" t="s">
        <v>935</v>
      </c>
      <c r="O795" s="251"/>
    </row>
    <row r="796" spans="1:80">
      <c r="A796" s="260"/>
      <c r="B796" s="264"/>
      <c r="C796" s="322" t="s">
        <v>936</v>
      </c>
      <c r="D796" s="323"/>
      <c r="E796" s="265">
        <v>15</v>
      </c>
      <c r="F796" s="266"/>
      <c r="G796" s="267"/>
      <c r="H796" s="268"/>
      <c r="I796" s="262"/>
      <c r="J796" s="269"/>
      <c r="K796" s="262"/>
      <c r="M796" s="263" t="s">
        <v>936</v>
      </c>
      <c r="O796" s="251"/>
    </row>
    <row r="797" spans="1:80">
      <c r="A797" s="260"/>
      <c r="B797" s="264"/>
      <c r="C797" s="322" t="s">
        <v>937</v>
      </c>
      <c r="D797" s="323"/>
      <c r="E797" s="265">
        <v>15</v>
      </c>
      <c r="F797" s="266"/>
      <c r="G797" s="267"/>
      <c r="H797" s="268"/>
      <c r="I797" s="262"/>
      <c r="J797" s="269"/>
      <c r="K797" s="262"/>
      <c r="M797" s="263" t="s">
        <v>937</v>
      </c>
      <c r="O797" s="251"/>
    </row>
    <row r="798" spans="1:80">
      <c r="A798" s="270"/>
      <c r="B798" s="271" t="s">
        <v>100</v>
      </c>
      <c r="C798" s="272" t="s">
        <v>911</v>
      </c>
      <c r="D798" s="273"/>
      <c r="E798" s="274"/>
      <c r="F798" s="275"/>
      <c r="G798" s="276">
        <f>SUM(G769:G797)</f>
        <v>0</v>
      </c>
      <c r="H798" s="277"/>
      <c r="I798" s="278">
        <f>SUM(I769:I797)</f>
        <v>8.3627295000000004E-2</v>
      </c>
      <c r="J798" s="277"/>
      <c r="K798" s="278">
        <f>SUM(K769:K797)</f>
        <v>0</v>
      </c>
      <c r="O798" s="251">
        <v>4</v>
      </c>
      <c r="BA798" s="279">
        <f>SUM(BA769:BA797)</f>
        <v>0</v>
      </c>
      <c r="BB798" s="279">
        <f>SUM(BB769:BB797)</f>
        <v>0</v>
      </c>
      <c r="BC798" s="279">
        <f>SUM(BC769:BC797)</f>
        <v>0</v>
      </c>
      <c r="BD798" s="279">
        <f>SUM(BD769:BD797)</f>
        <v>0</v>
      </c>
      <c r="BE798" s="279">
        <f>SUM(BE769:BE797)</f>
        <v>0</v>
      </c>
    </row>
    <row r="799" spans="1:80">
      <c r="A799" s="241" t="s">
        <v>96</v>
      </c>
      <c r="B799" s="242" t="s">
        <v>938</v>
      </c>
      <c r="C799" s="243" t="s">
        <v>939</v>
      </c>
      <c r="D799" s="244"/>
      <c r="E799" s="245"/>
      <c r="F799" s="245"/>
      <c r="G799" s="246"/>
      <c r="H799" s="247"/>
      <c r="I799" s="248"/>
      <c r="J799" s="249"/>
      <c r="K799" s="250"/>
      <c r="O799" s="251">
        <v>1</v>
      </c>
    </row>
    <row r="800" spans="1:80">
      <c r="A800" s="252">
        <v>189</v>
      </c>
      <c r="B800" s="253" t="s">
        <v>941</v>
      </c>
      <c r="C800" s="254" t="s">
        <v>942</v>
      </c>
      <c r="D800" s="255" t="s">
        <v>140</v>
      </c>
      <c r="E800" s="256">
        <v>16.134275474999999</v>
      </c>
      <c r="F800" s="256"/>
      <c r="G800" s="257">
        <f t="shared" ref="G800:G807" si="0">E800*F800</f>
        <v>0</v>
      </c>
      <c r="H800" s="258">
        <v>0</v>
      </c>
      <c r="I800" s="259">
        <f t="shared" ref="I800:I807" si="1">E800*H800</f>
        <v>0</v>
      </c>
      <c r="J800" s="258"/>
      <c r="K800" s="259">
        <f t="shared" ref="K800:K807" si="2">E800*J800</f>
        <v>0</v>
      </c>
      <c r="O800" s="251">
        <v>2</v>
      </c>
      <c r="AA800" s="226">
        <v>8</v>
      </c>
      <c r="AB800" s="226">
        <v>0</v>
      </c>
      <c r="AC800" s="226">
        <v>3</v>
      </c>
      <c r="AZ800" s="226">
        <v>1</v>
      </c>
      <c r="BA800" s="226">
        <f t="shared" ref="BA800:BA807" si="3">IF(AZ800=1,G800,0)</f>
        <v>0</v>
      </c>
      <c r="BB800" s="226">
        <f t="shared" ref="BB800:BB807" si="4">IF(AZ800=2,G800,0)</f>
        <v>0</v>
      </c>
      <c r="BC800" s="226">
        <f t="shared" ref="BC800:BC807" si="5">IF(AZ800=3,G800,0)</f>
        <v>0</v>
      </c>
      <c r="BD800" s="226">
        <f t="shared" ref="BD800:BD807" si="6">IF(AZ800=4,G800,0)</f>
        <v>0</v>
      </c>
      <c r="BE800" s="226">
        <f t="shared" ref="BE800:BE807" si="7">IF(AZ800=5,G800,0)</f>
        <v>0</v>
      </c>
      <c r="CA800" s="251">
        <v>8</v>
      </c>
      <c r="CB800" s="251">
        <v>0</v>
      </c>
    </row>
    <row r="801" spans="1:80">
      <c r="A801" s="252">
        <v>190</v>
      </c>
      <c r="B801" s="253" t="s">
        <v>943</v>
      </c>
      <c r="C801" s="254" t="s">
        <v>944</v>
      </c>
      <c r="D801" s="255" t="s">
        <v>140</v>
      </c>
      <c r="E801" s="256">
        <v>16.134275474999999</v>
      </c>
      <c r="F801" s="256"/>
      <c r="G801" s="257">
        <f t="shared" si="0"/>
        <v>0</v>
      </c>
      <c r="H801" s="258">
        <v>0</v>
      </c>
      <c r="I801" s="259">
        <f t="shared" si="1"/>
        <v>0</v>
      </c>
      <c r="J801" s="258"/>
      <c r="K801" s="259">
        <f t="shared" si="2"/>
        <v>0</v>
      </c>
      <c r="O801" s="251">
        <v>2</v>
      </c>
      <c r="AA801" s="226">
        <v>8</v>
      </c>
      <c r="AB801" s="226">
        <v>0</v>
      </c>
      <c r="AC801" s="226">
        <v>3</v>
      </c>
      <c r="AZ801" s="226">
        <v>1</v>
      </c>
      <c r="BA801" s="226">
        <f t="shared" si="3"/>
        <v>0</v>
      </c>
      <c r="BB801" s="226">
        <f t="shared" si="4"/>
        <v>0</v>
      </c>
      <c r="BC801" s="226">
        <f t="shared" si="5"/>
        <v>0</v>
      </c>
      <c r="BD801" s="226">
        <f t="shared" si="6"/>
        <v>0</v>
      </c>
      <c r="BE801" s="226">
        <f t="shared" si="7"/>
        <v>0</v>
      </c>
      <c r="CA801" s="251">
        <v>8</v>
      </c>
      <c r="CB801" s="251">
        <v>0</v>
      </c>
    </row>
    <row r="802" spans="1:80">
      <c r="A802" s="252">
        <v>191</v>
      </c>
      <c r="B802" s="253" t="s">
        <v>945</v>
      </c>
      <c r="C802" s="254" t="s">
        <v>946</v>
      </c>
      <c r="D802" s="255" t="s">
        <v>140</v>
      </c>
      <c r="E802" s="256">
        <v>16.134275474999999</v>
      </c>
      <c r="F802" s="256"/>
      <c r="G802" s="257">
        <f t="shared" si="0"/>
        <v>0</v>
      </c>
      <c r="H802" s="258">
        <v>0</v>
      </c>
      <c r="I802" s="259">
        <f t="shared" si="1"/>
        <v>0</v>
      </c>
      <c r="J802" s="258"/>
      <c r="K802" s="259">
        <f t="shared" si="2"/>
        <v>0</v>
      </c>
      <c r="O802" s="251">
        <v>2</v>
      </c>
      <c r="AA802" s="226">
        <v>8</v>
      </c>
      <c r="AB802" s="226">
        <v>0</v>
      </c>
      <c r="AC802" s="226">
        <v>3</v>
      </c>
      <c r="AZ802" s="226">
        <v>1</v>
      </c>
      <c r="BA802" s="226">
        <f t="shared" si="3"/>
        <v>0</v>
      </c>
      <c r="BB802" s="226">
        <f t="shared" si="4"/>
        <v>0</v>
      </c>
      <c r="BC802" s="226">
        <f t="shared" si="5"/>
        <v>0</v>
      </c>
      <c r="BD802" s="226">
        <f t="shared" si="6"/>
        <v>0</v>
      </c>
      <c r="BE802" s="226">
        <f t="shared" si="7"/>
        <v>0</v>
      </c>
      <c r="CA802" s="251">
        <v>8</v>
      </c>
      <c r="CB802" s="251">
        <v>0</v>
      </c>
    </row>
    <row r="803" spans="1:80">
      <c r="A803" s="252">
        <v>192</v>
      </c>
      <c r="B803" s="253" t="s">
        <v>947</v>
      </c>
      <c r="C803" s="254" t="s">
        <v>948</v>
      </c>
      <c r="D803" s="255" t="s">
        <v>140</v>
      </c>
      <c r="E803" s="256">
        <v>32.268550949999998</v>
      </c>
      <c r="F803" s="256"/>
      <c r="G803" s="257">
        <f t="shared" si="0"/>
        <v>0</v>
      </c>
      <c r="H803" s="258">
        <v>0</v>
      </c>
      <c r="I803" s="259">
        <f t="shared" si="1"/>
        <v>0</v>
      </c>
      <c r="J803" s="258"/>
      <c r="K803" s="259">
        <f t="shared" si="2"/>
        <v>0</v>
      </c>
      <c r="O803" s="251">
        <v>2</v>
      </c>
      <c r="AA803" s="226">
        <v>8</v>
      </c>
      <c r="AB803" s="226">
        <v>0</v>
      </c>
      <c r="AC803" s="226">
        <v>3</v>
      </c>
      <c r="AZ803" s="226">
        <v>1</v>
      </c>
      <c r="BA803" s="226">
        <f t="shared" si="3"/>
        <v>0</v>
      </c>
      <c r="BB803" s="226">
        <f t="shared" si="4"/>
        <v>0</v>
      </c>
      <c r="BC803" s="226">
        <f t="shared" si="5"/>
        <v>0</v>
      </c>
      <c r="BD803" s="226">
        <f t="shared" si="6"/>
        <v>0</v>
      </c>
      <c r="BE803" s="226">
        <f t="shared" si="7"/>
        <v>0</v>
      </c>
      <c r="CA803" s="251">
        <v>8</v>
      </c>
      <c r="CB803" s="251">
        <v>0</v>
      </c>
    </row>
    <row r="804" spans="1:80">
      <c r="A804" s="252">
        <v>193</v>
      </c>
      <c r="B804" s="253" t="s">
        <v>949</v>
      </c>
      <c r="C804" s="254" t="s">
        <v>950</v>
      </c>
      <c r="D804" s="255" t="s">
        <v>140</v>
      </c>
      <c r="E804" s="256">
        <v>16.134275474999999</v>
      </c>
      <c r="F804" s="256"/>
      <c r="G804" s="257">
        <f t="shared" si="0"/>
        <v>0</v>
      </c>
      <c r="H804" s="258">
        <v>0</v>
      </c>
      <c r="I804" s="259">
        <f t="shared" si="1"/>
        <v>0</v>
      </c>
      <c r="J804" s="258"/>
      <c r="K804" s="259">
        <f t="shared" si="2"/>
        <v>0</v>
      </c>
      <c r="O804" s="251">
        <v>2</v>
      </c>
      <c r="AA804" s="226">
        <v>8</v>
      </c>
      <c r="AB804" s="226">
        <v>1</v>
      </c>
      <c r="AC804" s="226">
        <v>3</v>
      </c>
      <c r="AZ804" s="226">
        <v>1</v>
      </c>
      <c r="BA804" s="226">
        <f t="shared" si="3"/>
        <v>0</v>
      </c>
      <c r="BB804" s="226">
        <f t="shared" si="4"/>
        <v>0</v>
      </c>
      <c r="BC804" s="226">
        <f t="shared" si="5"/>
        <v>0</v>
      </c>
      <c r="BD804" s="226">
        <f t="shared" si="6"/>
        <v>0</v>
      </c>
      <c r="BE804" s="226">
        <f t="shared" si="7"/>
        <v>0</v>
      </c>
      <c r="CA804" s="251">
        <v>8</v>
      </c>
      <c r="CB804" s="251">
        <v>1</v>
      </c>
    </row>
    <row r="805" spans="1:80">
      <c r="A805" s="252">
        <v>194</v>
      </c>
      <c r="B805" s="253" t="s">
        <v>951</v>
      </c>
      <c r="C805" s="254" t="s">
        <v>952</v>
      </c>
      <c r="D805" s="255" t="s">
        <v>140</v>
      </c>
      <c r="E805" s="256">
        <v>96.805652850000001</v>
      </c>
      <c r="F805" s="256"/>
      <c r="G805" s="257">
        <f t="shared" si="0"/>
        <v>0</v>
      </c>
      <c r="H805" s="258">
        <v>0</v>
      </c>
      <c r="I805" s="259">
        <f t="shared" si="1"/>
        <v>0</v>
      </c>
      <c r="J805" s="258"/>
      <c r="K805" s="259">
        <f t="shared" si="2"/>
        <v>0</v>
      </c>
      <c r="O805" s="251">
        <v>2</v>
      </c>
      <c r="AA805" s="226">
        <v>8</v>
      </c>
      <c r="AB805" s="226">
        <v>0</v>
      </c>
      <c r="AC805" s="226">
        <v>3</v>
      </c>
      <c r="AZ805" s="226">
        <v>1</v>
      </c>
      <c r="BA805" s="226">
        <f t="shared" si="3"/>
        <v>0</v>
      </c>
      <c r="BB805" s="226">
        <f t="shared" si="4"/>
        <v>0</v>
      </c>
      <c r="BC805" s="226">
        <f t="shared" si="5"/>
        <v>0</v>
      </c>
      <c r="BD805" s="226">
        <f t="shared" si="6"/>
        <v>0</v>
      </c>
      <c r="BE805" s="226">
        <f t="shared" si="7"/>
        <v>0</v>
      </c>
      <c r="CA805" s="251">
        <v>8</v>
      </c>
      <c r="CB805" s="251">
        <v>0</v>
      </c>
    </row>
    <row r="806" spans="1:80">
      <c r="A806" s="252">
        <v>195</v>
      </c>
      <c r="B806" s="253" t="s">
        <v>953</v>
      </c>
      <c r="C806" s="254" t="s">
        <v>954</v>
      </c>
      <c r="D806" s="255" t="s">
        <v>140</v>
      </c>
      <c r="E806" s="256">
        <v>16.134275474999999</v>
      </c>
      <c r="F806" s="256"/>
      <c r="G806" s="257">
        <f t="shared" si="0"/>
        <v>0</v>
      </c>
      <c r="H806" s="258">
        <v>0</v>
      </c>
      <c r="I806" s="259">
        <f t="shared" si="1"/>
        <v>0</v>
      </c>
      <c r="J806" s="258"/>
      <c r="K806" s="259">
        <f t="shared" si="2"/>
        <v>0</v>
      </c>
      <c r="O806" s="251">
        <v>2</v>
      </c>
      <c r="AA806" s="226">
        <v>8</v>
      </c>
      <c r="AB806" s="226">
        <v>0</v>
      </c>
      <c r="AC806" s="226">
        <v>3</v>
      </c>
      <c r="AZ806" s="226">
        <v>1</v>
      </c>
      <c r="BA806" s="226">
        <f t="shared" si="3"/>
        <v>0</v>
      </c>
      <c r="BB806" s="226">
        <f t="shared" si="4"/>
        <v>0</v>
      </c>
      <c r="BC806" s="226">
        <f t="shared" si="5"/>
        <v>0</v>
      </c>
      <c r="BD806" s="226">
        <f t="shared" si="6"/>
        <v>0</v>
      </c>
      <c r="BE806" s="226">
        <f t="shared" si="7"/>
        <v>0</v>
      </c>
      <c r="CA806" s="251">
        <v>8</v>
      </c>
      <c r="CB806" s="251">
        <v>0</v>
      </c>
    </row>
    <row r="807" spans="1:80">
      <c r="A807" s="252">
        <v>196</v>
      </c>
      <c r="B807" s="253" t="s">
        <v>955</v>
      </c>
      <c r="C807" s="254" t="s">
        <v>956</v>
      </c>
      <c r="D807" s="255" t="s">
        <v>140</v>
      </c>
      <c r="E807" s="256">
        <v>16.134275474999999</v>
      </c>
      <c r="F807" s="256"/>
      <c r="G807" s="257">
        <f t="shared" si="0"/>
        <v>0</v>
      </c>
      <c r="H807" s="258">
        <v>0</v>
      </c>
      <c r="I807" s="259">
        <f t="shared" si="1"/>
        <v>0</v>
      </c>
      <c r="J807" s="258"/>
      <c r="K807" s="259">
        <f t="shared" si="2"/>
        <v>0</v>
      </c>
      <c r="O807" s="251">
        <v>2</v>
      </c>
      <c r="AA807" s="226">
        <v>8</v>
      </c>
      <c r="AB807" s="226">
        <v>0</v>
      </c>
      <c r="AC807" s="226">
        <v>3</v>
      </c>
      <c r="AZ807" s="226">
        <v>1</v>
      </c>
      <c r="BA807" s="226">
        <f t="shared" si="3"/>
        <v>0</v>
      </c>
      <c r="BB807" s="226">
        <f t="shared" si="4"/>
        <v>0</v>
      </c>
      <c r="BC807" s="226">
        <f t="shared" si="5"/>
        <v>0</v>
      </c>
      <c r="BD807" s="226">
        <f t="shared" si="6"/>
        <v>0</v>
      </c>
      <c r="BE807" s="226">
        <f t="shared" si="7"/>
        <v>0</v>
      </c>
      <c r="CA807" s="251">
        <v>8</v>
      </c>
      <c r="CB807" s="251">
        <v>0</v>
      </c>
    </row>
    <row r="808" spans="1:80">
      <c r="A808" s="270"/>
      <c r="B808" s="271" t="s">
        <v>100</v>
      </c>
      <c r="C808" s="272" t="s">
        <v>940</v>
      </c>
      <c r="D808" s="273"/>
      <c r="E808" s="274"/>
      <c r="F808" s="275"/>
      <c r="G808" s="276">
        <f>SUM(G799:G807)</f>
        <v>0</v>
      </c>
      <c r="H808" s="277"/>
      <c r="I808" s="278">
        <f>SUM(I799:I807)</f>
        <v>0</v>
      </c>
      <c r="J808" s="277"/>
      <c r="K808" s="278">
        <f>SUM(K799:K807)</f>
        <v>0</v>
      </c>
      <c r="O808" s="251">
        <v>4</v>
      </c>
      <c r="BA808" s="279">
        <f>SUM(BA799:BA807)</f>
        <v>0</v>
      </c>
      <c r="BB808" s="279">
        <f>SUM(BB799:BB807)</f>
        <v>0</v>
      </c>
      <c r="BC808" s="279">
        <f>SUM(BC799:BC807)</f>
        <v>0</v>
      </c>
      <c r="BD808" s="279">
        <f>SUM(BD799:BD807)</f>
        <v>0</v>
      </c>
      <c r="BE808" s="279">
        <f>SUM(BE799:BE807)</f>
        <v>0</v>
      </c>
    </row>
    <row r="809" spans="1:80">
      <c r="A809" s="241" t="s">
        <v>96</v>
      </c>
      <c r="B809" s="242" t="s">
        <v>957</v>
      </c>
      <c r="C809" s="243" t="s">
        <v>958</v>
      </c>
      <c r="D809" s="244"/>
      <c r="E809" s="245"/>
      <c r="F809" s="245"/>
      <c r="G809" s="246"/>
      <c r="H809" s="247"/>
      <c r="I809" s="248"/>
      <c r="J809" s="249"/>
      <c r="K809" s="250"/>
      <c r="O809" s="251">
        <v>1</v>
      </c>
    </row>
    <row r="810" spans="1:80" ht="22.5">
      <c r="A810" s="252">
        <v>197</v>
      </c>
      <c r="B810" s="253" t="s">
        <v>960</v>
      </c>
      <c r="C810" s="254" t="s">
        <v>961</v>
      </c>
      <c r="D810" s="255" t="s">
        <v>312</v>
      </c>
      <c r="E810" s="256">
        <v>10</v>
      </c>
      <c r="F810" s="256"/>
      <c r="G810" s="257">
        <f>E810*F810</f>
        <v>0</v>
      </c>
      <c r="H810" s="258">
        <v>0</v>
      </c>
      <c r="I810" s="259">
        <f>E810*H810</f>
        <v>0</v>
      </c>
      <c r="J810" s="258">
        <v>0</v>
      </c>
      <c r="K810" s="259">
        <f>E810*J810</f>
        <v>0</v>
      </c>
      <c r="O810" s="251">
        <v>2</v>
      </c>
      <c r="AA810" s="226">
        <v>1</v>
      </c>
      <c r="AB810" s="226">
        <v>9</v>
      </c>
      <c r="AC810" s="226">
        <v>9</v>
      </c>
      <c r="AZ810" s="226">
        <v>4</v>
      </c>
      <c r="BA810" s="226">
        <f>IF(AZ810=1,G810,0)</f>
        <v>0</v>
      </c>
      <c r="BB810" s="226">
        <f>IF(AZ810=2,G810,0)</f>
        <v>0</v>
      </c>
      <c r="BC810" s="226">
        <f>IF(AZ810=3,G810,0)</f>
        <v>0</v>
      </c>
      <c r="BD810" s="226">
        <f>IF(AZ810=4,G810,0)</f>
        <v>0</v>
      </c>
      <c r="BE810" s="226">
        <f>IF(AZ810=5,G810,0)</f>
        <v>0</v>
      </c>
      <c r="CA810" s="251">
        <v>1</v>
      </c>
      <c r="CB810" s="251">
        <v>9</v>
      </c>
    </row>
    <row r="811" spans="1:80">
      <c r="A811" s="260"/>
      <c r="B811" s="261"/>
      <c r="C811" s="319" t="s">
        <v>962</v>
      </c>
      <c r="D811" s="320"/>
      <c r="E811" s="320"/>
      <c r="F811" s="320"/>
      <c r="G811" s="321"/>
      <c r="I811" s="262"/>
      <c r="K811" s="262"/>
      <c r="L811" s="263" t="s">
        <v>962</v>
      </c>
      <c r="O811" s="251">
        <v>3</v>
      </c>
    </row>
    <row r="812" spans="1:80">
      <c r="A812" s="252">
        <v>198</v>
      </c>
      <c r="B812" s="253" t="s">
        <v>963</v>
      </c>
      <c r="C812" s="254" t="s">
        <v>964</v>
      </c>
      <c r="D812" s="255" t="s">
        <v>312</v>
      </c>
      <c r="E812" s="256">
        <v>15</v>
      </c>
      <c r="F812" s="256"/>
      <c r="G812" s="257">
        <f>E812*F812</f>
        <v>0</v>
      </c>
      <c r="H812" s="258">
        <v>0</v>
      </c>
      <c r="I812" s="259">
        <f>E812*H812</f>
        <v>0</v>
      </c>
      <c r="J812" s="258">
        <v>0</v>
      </c>
      <c r="K812" s="259">
        <f>E812*J812</f>
        <v>0</v>
      </c>
      <c r="O812" s="251">
        <v>2</v>
      </c>
      <c r="AA812" s="226">
        <v>1</v>
      </c>
      <c r="AB812" s="226">
        <v>9</v>
      </c>
      <c r="AC812" s="226">
        <v>9</v>
      </c>
      <c r="AZ812" s="226">
        <v>4</v>
      </c>
      <c r="BA812" s="226">
        <f>IF(AZ812=1,G812,0)</f>
        <v>0</v>
      </c>
      <c r="BB812" s="226">
        <f>IF(AZ812=2,G812,0)</f>
        <v>0</v>
      </c>
      <c r="BC812" s="226">
        <f>IF(AZ812=3,G812,0)</f>
        <v>0</v>
      </c>
      <c r="BD812" s="226">
        <f>IF(AZ812=4,G812,0)</f>
        <v>0</v>
      </c>
      <c r="BE812" s="226">
        <f>IF(AZ812=5,G812,0)</f>
        <v>0</v>
      </c>
      <c r="CA812" s="251">
        <v>1</v>
      </c>
      <c r="CB812" s="251">
        <v>9</v>
      </c>
    </row>
    <row r="813" spans="1:80">
      <c r="A813" s="260"/>
      <c r="B813" s="261"/>
      <c r="C813" s="319" t="s">
        <v>962</v>
      </c>
      <c r="D813" s="320"/>
      <c r="E813" s="320"/>
      <c r="F813" s="320"/>
      <c r="G813" s="321"/>
      <c r="I813" s="262"/>
      <c r="K813" s="262"/>
      <c r="L813" s="263" t="s">
        <v>962</v>
      </c>
      <c r="O813" s="251">
        <v>3</v>
      </c>
    </row>
    <row r="814" spans="1:80">
      <c r="A814" s="252">
        <v>199</v>
      </c>
      <c r="B814" s="253" t="s">
        <v>965</v>
      </c>
      <c r="C814" s="254" t="s">
        <v>966</v>
      </c>
      <c r="D814" s="255" t="s">
        <v>312</v>
      </c>
      <c r="E814" s="256">
        <v>15</v>
      </c>
      <c r="F814" s="256"/>
      <c r="G814" s="257">
        <f t="shared" ref="G814:G822" si="8">E814*F814</f>
        <v>0</v>
      </c>
      <c r="H814" s="258">
        <v>0</v>
      </c>
      <c r="I814" s="259">
        <f t="shared" ref="I814:I822" si="9">E814*H814</f>
        <v>0</v>
      </c>
      <c r="J814" s="258">
        <v>0</v>
      </c>
      <c r="K814" s="259">
        <f t="shared" ref="K814:K822" si="10">E814*J814</f>
        <v>0</v>
      </c>
      <c r="O814" s="251">
        <v>2</v>
      </c>
      <c r="AA814" s="226">
        <v>1</v>
      </c>
      <c r="AB814" s="226">
        <v>9</v>
      </c>
      <c r="AC814" s="226">
        <v>9</v>
      </c>
      <c r="AZ814" s="226">
        <v>4</v>
      </c>
      <c r="BA814" s="226">
        <f t="shared" ref="BA814:BA822" si="11">IF(AZ814=1,G814,0)</f>
        <v>0</v>
      </c>
      <c r="BB814" s="226">
        <f t="shared" ref="BB814:BB822" si="12">IF(AZ814=2,G814,0)</f>
        <v>0</v>
      </c>
      <c r="BC814" s="226">
        <f t="shared" ref="BC814:BC822" si="13">IF(AZ814=3,G814,0)</f>
        <v>0</v>
      </c>
      <c r="BD814" s="226">
        <f t="shared" ref="BD814:BD822" si="14">IF(AZ814=4,G814,0)</f>
        <v>0</v>
      </c>
      <c r="BE814" s="226">
        <f t="shared" ref="BE814:BE822" si="15">IF(AZ814=5,G814,0)</f>
        <v>0</v>
      </c>
      <c r="CA814" s="251">
        <v>1</v>
      </c>
      <c r="CB814" s="251">
        <v>9</v>
      </c>
    </row>
    <row r="815" spans="1:80" ht="22.5">
      <c r="A815" s="252">
        <v>200</v>
      </c>
      <c r="B815" s="253" t="s">
        <v>967</v>
      </c>
      <c r="C815" s="254" t="s">
        <v>968</v>
      </c>
      <c r="D815" s="255" t="s">
        <v>312</v>
      </c>
      <c r="E815" s="256">
        <v>17</v>
      </c>
      <c r="F815" s="256"/>
      <c r="G815" s="257">
        <f t="shared" si="8"/>
        <v>0</v>
      </c>
      <c r="H815" s="258">
        <v>0</v>
      </c>
      <c r="I815" s="259">
        <f t="shared" si="9"/>
        <v>0</v>
      </c>
      <c r="J815" s="258">
        <v>0</v>
      </c>
      <c r="K815" s="259">
        <f t="shared" si="10"/>
        <v>0</v>
      </c>
      <c r="O815" s="251">
        <v>2</v>
      </c>
      <c r="AA815" s="226">
        <v>1</v>
      </c>
      <c r="AB815" s="226">
        <v>0</v>
      </c>
      <c r="AC815" s="226">
        <v>0</v>
      </c>
      <c r="AZ815" s="226">
        <v>4</v>
      </c>
      <c r="BA815" s="226">
        <f t="shared" si="11"/>
        <v>0</v>
      </c>
      <c r="BB815" s="226">
        <f t="shared" si="12"/>
        <v>0</v>
      </c>
      <c r="BC815" s="226">
        <f t="shared" si="13"/>
        <v>0</v>
      </c>
      <c r="BD815" s="226">
        <f t="shared" si="14"/>
        <v>0</v>
      </c>
      <c r="BE815" s="226">
        <f t="shared" si="15"/>
        <v>0</v>
      </c>
      <c r="CA815" s="251">
        <v>1</v>
      </c>
      <c r="CB815" s="251">
        <v>0</v>
      </c>
    </row>
    <row r="816" spans="1:80">
      <c r="A816" s="252">
        <v>201</v>
      </c>
      <c r="B816" s="253" t="s">
        <v>969</v>
      </c>
      <c r="C816" s="254" t="s">
        <v>970</v>
      </c>
      <c r="D816" s="255" t="s">
        <v>191</v>
      </c>
      <c r="E816" s="256">
        <v>3</v>
      </c>
      <c r="F816" s="256"/>
      <c r="G816" s="257">
        <f t="shared" si="8"/>
        <v>0</v>
      </c>
      <c r="H816" s="258">
        <v>0</v>
      </c>
      <c r="I816" s="259">
        <f t="shared" si="9"/>
        <v>0</v>
      </c>
      <c r="J816" s="258">
        <v>0</v>
      </c>
      <c r="K816" s="259">
        <f t="shared" si="10"/>
        <v>0</v>
      </c>
      <c r="O816" s="251">
        <v>2</v>
      </c>
      <c r="AA816" s="226">
        <v>1</v>
      </c>
      <c r="AB816" s="226">
        <v>9</v>
      </c>
      <c r="AC816" s="226">
        <v>9</v>
      </c>
      <c r="AZ816" s="226">
        <v>4</v>
      </c>
      <c r="BA816" s="226">
        <f t="shared" si="11"/>
        <v>0</v>
      </c>
      <c r="BB816" s="226">
        <f t="shared" si="12"/>
        <v>0</v>
      </c>
      <c r="BC816" s="226">
        <f t="shared" si="13"/>
        <v>0</v>
      </c>
      <c r="BD816" s="226">
        <f t="shared" si="14"/>
        <v>0</v>
      </c>
      <c r="BE816" s="226">
        <f t="shared" si="15"/>
        <v>0</v>
      </c>
      <c r="CA816" s="251">
        <v>1</v>
      </c>
      <c r="CB816" s="251">
        <v>9</v>
      </c>
    </row>
    <row r="817" spans="1:80">
      <c r="A817" s="252">
        <v>202</v>
      </c>
      <c r="B817" s="253" t="s">
        <v>969</v>
      </c>
      <c r="C817" s="254" t="s">
        <v>971</v>
      </c>
      <c r="D817" s="255" t="s">
        <v>191</v>
      </c>
      <c r="E817" s="256">
        <v>1</v>
      </c>
      <c r="F817" s="256"/>
      <c r="G817" s="257">
        <f t="shared" si="8"/>
        <v>0</v>
      </c>
      <c r="H817" s="258">
        <v>1.2999999999999999E-4</v>
      </c>
      <c r="I817" s="259">
        <f t="shared" si="9"/>
        <v>1.2999999999999999E-4</v>
      </c>
      <c r="J817" s="258">
        <v>0</v>
      </c>
      <c r="K817" s="259">
        <f t="shared" si="10"/>
        <v>0</v>
      </c>
      <c r="O817" s="251">
        <v>2</v>
      </c>
      <c r="AA817" s="226">
        <v>1</v>
      </c>
      <c r="AB817" s="226">
        <v>7</v>
      </c>
      <c r="AC817" s="226">
        <v>7</v>
      </c>
      <c r="AZ817" s="226">
        <v>4</v>
      </c>
      <c r="BA817" s="226">
        <f t="shared" si="11"/>
        <v>0</v>
      </c>
      <c r="BB817" s="226">
        <f t="shared" si="12"/>
        <v>0</v>
      </c>
      <c r="BC817" s="226">
        <f t="shared" si="13"/>
        <v>0</v>
      </c>
      <c r="BD817" s="226">
        <f t="shared" si="14"/>
        <v>0</v>
      </c>
      <c r="BE817" s="226">
        <f t="shared" si="15"/>
        <v>0</v>
      </c>
      <c r="CA817" s="251">
        <v>1</v>
      </c>
      <c r="CB817" s="251">
        <v>7</v>
      </c>
    </row>
    <row r="818" spans="1:80">
      <c r="A818" s="252">
        <v>203</v>
      </c>
      <c r="B818" s="253" t="s">
        <v>972</v>
      </c>
      <c r="C818" s="254" t="s">
        <v>973</v>
      </c>
      <c r="D818" s="255" t="s">
        <v>191</v>
      </c>
      <c r="E818" s="256">
        <v>1</v>
      </c>
      <c r="F818" s="256"/>
      <c r="G818" s="257">
        <f t="shared" si="8"/>
        <v>0</v>
      </c>
      <c r="H818" s="258">
        <v>2.0000000000000001E-4</v>
      </c>
      <c r="I818" s="259">
        <f t="shared" si="9"/>
        <v>2.0000000000000001E-4</v>
      </c>
      <c r="J818" s="258">
        <v>0</v>
      </c>
      <c r="K818" s="259">
        <f t="shared" si="10"/>
        <v>0</v>
      </c>
      <c r="O818" s="251">
        <v>2</v>
      </c>
      <c r="AA818" s="226">
        <v>1</v>
      </c>
      <c r="AB818" s="226">
        <v>7</v>
      </c>
      <c r="AC818" s="226">
        <v>7</v>
      </c>
      <c r="AZ818" s="226">
        <v>4</v>
      </c>
      <c r="BA818" s="226">
        <f t="shared" si="11"/>
        <v>0</v>
      </c>
      <c r="BB818" s="226">
        <f t="shared" si="12"/>
        <v>0</v>
      </c>
      <c r="BC818" s="226">
        <f t="shared" si="13"/>
        <v>0</v>
      </c>
      <c r="BD818" s="226">
        <f t="shared" si="14"/>
        <v>0</v>
      </c>
      <c r="BE818" s="226">
        <f t="shared" si="15"/>
        <v>0</v>
      </c>
      <c r="CA818" s="251">
        <v>1</v>
      </c>
      <c r="CB818" s="251">
        <v>7</v>
      </c>
    </row>
    <row r="819" spans="1:80" ht="22.5">
      <c r="A819" s="252">
        <v>204</v>
      </c>
      <c r="B819" s="253" t="s">
        <v>974</v>
      </c>
      <c r="C819" s="254" t="s">
        <v>975</v>
      </c>
      <c r="D819" s="255" t="s">
        <v>191</v>
      </c>
      <c r="E819" s="256">
        <v>1</v>
      </c>
      <c r="F819" s="256"/>
      <c r="G819" s="257">
        <f t="shared" si="8"/>
        <v>0</v>
      </c>
      <c r="H819" s="258">
        <v>3.0000000000000001E-3</v>
      </c>
      <c r="I819" s="259">
        <f t="shared" si="9"/>
        <v>3.0000000000000001E-3</v>
      </c>
      <c r="J819" s="258">
        <v>0</v>
      </c>
      <c r="K819" s="259">
        <f t="shared" si="10"/>
        <v>0</v>
      </c>
      <c r="O819" s="251">
        <v>2</v>
      </c>
      <c r="AA819" s="226">
        <v>1</v>
      </c>
      <c r="AB819" s="226">
        <v>7</v>
      </c>
      <c r="AC819" s="226">
        <v>7</v>
      </c>
      <c r="AZ819" s="226">
        <v>4</v>
      </c>
      <c r="BA819" s="226">
        <f t="shared" si="11"/>
        <v>0</v>
      </c>
      <c r="BB819" s="226">
        <f t="shared" si="12"/>
        <v>0</v>
      </c>
      <c r="BC819" s="226">
        <f t="shared" si="13"/>
        <v>0</v>
      </c>
      <c r="BD819" s="226">
        <f t="shared" si="14"/>
        <v>0</v>
      </c>
      <c r="BE819" s="226">
        <f t="shared" si="15"/>
        <v>0</v>
      </c>
      <c r="CA819" s="251">
        <v>1</v>
      </c>
      <c r="CB819" s="251">
        <v>7</v>
      </c>
    </row>
    <row r="820" spans="1:80">
      <c r="A820" s="252">
        <v>205</v>
      </c>
      <c r="B820" s="253" t="s">
        <v>976</v>
      </c>
      <c r="C820" s="254" t="s">
        <v>977</v>
      </c>
      <c r="D820" s="255" t="s">
        <v>191</v>
      </c>
      <c r="E820" s="256">
        <v>1</v>
      </c>
      <c r="F820" s="256"/>
      <c r="G820" s="257">
        <f t="shared" si="8"/>
        <v>0</v>
      </c>
      <c r="H820" s="258">
        <v>0</v>
      </c>
      <c r="I820" s="259">
        <f t="shared" si="9"/>
        <v>0</v>
      </c>
      <c r="J820" s="258">
        <v>0</v>
      </c>
      <c r="K820" s="259">
        <f t="shared" si="10"/>
        <v>0</v>
      </c>
      <c r="O820" s="251">
        <v>2</v>
      </c>
      <c r="AA820" s="226">
        <v>1</v>
      </c>
      <c r="AB820" s="226">
        <v>7</v>
      </c>
      <c r="AC820" s="226">
        <v>7</v>
      </c>
      <c r="AZ820" s="226">
        <v>4</v>
      </c>
      <c r="BA820" s="226">
        <f t="shared" si="11"/>
        <v>0</v>
      </c>
      <c r="BB820" s="226">
        <f t="shared" si="12"/>
        <v>0</v>
      </c>
      <c r="BC820" s="226">
        <f t="shared" si="13"/>
        <v>0</v>
      </c>
      <c r="BD820" s="226">
        <f t="shared" si="14"/>
        <v>0</v>
      </c>
      <c r="BE820" s="226">
        <f t="shared" si="15"/>
        <v>0</v>
      </c>
      <c r="CA820" s="251">
        <v>1</v>
      </c>
      <c r="CB820" s="251">
        <v>7</v>
      </c>
    </row>
    <row r="821" spans="1:80">
      <c r="A821" s="252">
        <v>206</v>
      </c>
      <c r="B821" s="253" t="s">
        <v>978</v>
      </c>
      <c r="C821" s="254" t="s">
        <v>979</v>
      </c>
      <c r="D821" s="255" t="s">
        <v>191</v>
      </c>
      <c r="E821" s="256">
        <v>1</v>
      </c>
      <c r="F821" s="256"/>
      <c r="G821" s="257">
        <f t="shared" si="8"/>
        <v>0</v>
      </c>
      <c r="H821" s="258">
        <v>0</v>
      </c>
      <c r="I821" s="259">
        <f t="shared" si="9"/>
        <v>0</v>
      </c>
      <c r="J821" s="258">
        <v>0</v>
      </c>
      <c r="K821" s="259">
        <f t="shared" si="10"/>
        <v>0</v>
      </c>
      <c r="O821" s="251">
        <v>2</v>
      </c>
      <c r="AA821" s="226">
        <v>1</v>
      </c>
      <c r="AB821" s="226">
        <v>7</v>
      </c>
      <c r="AC821" s="226">
        <v>7</v>
      </c>
      <c r="AZ821" s="226">
        <v>4</v>
      </c>
      <c r="BA821" s="226">
        <f t="shared" si="11"/>
        <v>0</v>
      </c>
      <c r="BB821" s="226">
        <f t="shared" si="12"/>
        <v>0</v>
      </c>
      <c r="BC821" s="226">
        <f t="shared" si="13"/>
        <v>0</v>
      </c>
      <c r="BD821" s="226">
        <f t="shared" si="14"/>
        <v>0</v>
      </c>
      <c r="BE821" s="226">
        <f t="shared" si="15"/>
        <v>0</v>
      </c>
      <c r="CA821" s="251">
        <v>1</v>
      </c>
      <c r="CB821" s="251">
        <v>7</v>
      </c>
    </row>
    <row r="822" spans="1:80" ht="22.5">
      <c r="A822" s="252">
        <v>207</v>
      </c>
      <c r="B822" s="253" t="s">
        <v>980</v>
      </c>
      <c r="C822" s="254" t="s">
        <v>981</v>
      </c>
      <c r="D822" s="255" t="s">
        <v>312</v>
      </c>
      <c r="E822" s="256">
        <v>25</v>
      </c>
      <c r="F822" s="256"/>
      <c r="G822" s="257">
        <f t="shared" si="8"/>
        <v>0</v>
      </c>
      <c r="H822" s="258">
        <v>4.2999999999999999E-4</v>
      </c>
      <c r="I822" s="259">
        <f t="shared" si="9"/>
        <v>1.0749999999999999E-2</v>
      </c>
      <c r="J822" s="258">
        <v>0</v>
      </c>
      <c r="K822" s="259">
        <f t="shared" si="10"/>
        <v>0</v>
      </c>
      <c r="O822" s="251">
        <v>2</v>
      </c>
      <c r="AA822" s="226">
        <v>1</v>
      </c>
      <c r="AB822" s="226">
        <v>9</v>
      </c>
      <c r="AC822" s="226">
        <v>9</v>
      </c>
      <c r="AZ822" s="226">
        <v>4</v>
      </c>
      <c r="BA822" s="226">
        <f t="shared" si="11"/>
        <v>0</v>
      </c>
      <c r="BB822" s="226">
        <f t="shared" si="12"/>
        <v>0</v>
      </c>
      <c r="BC822" s="226">
        <f t="shared" si="13"/>
        <v>0</v>
      </c>
      <c r="BD822" s="226">
        <f t="shared" si="14"/>
        <v>0</v>
      </c>
      <c r="BE822" s="226">
        <f t="shared" si="15"/>
        <v>0</v>
      </c>
      <c r="CA822" s="251">
        <v>1</v>
      </c>
      <c r="CB822" s="251">
        <v>9</v>
      </c>
    </row>
    <row r="823" spans="1:80">
      <c r="A823" s="260"/>
      <c r="B823" s="264"/>
      <c r="C823" s="322" t="s">
        <v>982</v>
      </c>
      <c r="D823" s="323"/>
      <c r="E823" s="265">
        <v>25</v>
      </c>
      <c r="F823" s="266"/>
      <c r="G823" s="267"/>
      <c r="H823" s="268"/>
      <c r="I823" s="262"/>
      <c r="J823" s="269"/>
      <c r="K823" s="262"/>
      <c r="M823" s="263" t="s">
        <v>982</v>
      </c>
      <c r="O823" s="251"/>
    </row>
    <row r="824" spans="1:80">
      <c r="A824" s="252">
        <v>208</v>
      </c>
      <c r="B824" s="253" t="s">
        <v>983</v>
      </c>
      <c r="C824" s="254" t="s">
        <v>984</v>
      </c>
      <c r="D824" s="255" t="s">
        <v>191</v>
      </c>
      <c r="E824" s="256">
        <v>1</v>
      </c>
      <c r="F824" s="256"/>
      <c r="G824" s="257">
        <f>E824*F824</f>
        <v>0</v>
      </c>
      <c r="H824" s="258">
        <v>0</v>
      </c>
      <c r="I824" s="259">
        <f>E824*H824</f>
        <v>0</v>
      </c>
      <c r="J824" s="258">
        <v>0</v>
      </c>
      <c r="K824" s="259">
        <f>E824*J824</f>
        <v>0</v>
      </c>
      <c r="O824" s="251">
        <v>2</v>
      </c>
      <c r="AA824" s="226">
        <v>1</v>
      </c>
      <c r="AB824" s="226">
        <v>9</v>
      </c>
      <c r="AC824" s="226">
        <v>9</v>
      </c>
      <c r="AZ824" s="226">
        <v>4</v>
      </c>
      <c r="BA824" s="226">
        <f>IF(AZ824=1,G824,0)</f>
        <v>0</v>
      </c>
      <c r="BB824" s="226">
        <f>IF(AZ824=2,G824,0)</f>
        <v>0</v>
      </c>
      <c r="BC824" s="226">
        <f>IF(AZ824=3,G824,0)</f>
        <v>0</v>
      </c>
      <c r="BD824" s="226">
        <f>IF(AZ824=4,G824,0)</f>
        <v>0</v>
      </c>
      <c r="BE824" s="226">
        <f>IF(AZ824=5,G824,0)</f>
        <v>0</v>
      </c>
      <c r="CA824" s="251">
        <v>1</v>
      </c>
      <c r="CB824" s="251">
        <v>9</v>
      </c>
    </row>
    <row r="825" spans="1:80">
      <c r="A825" s="260"/>
      <c r="B825" s="264"/>
      <c r="C825" s="322" t="s">
        <v>985</v>
      </c>
      <c r="D825" s="323"/>
      <c r="E825" s="265">
        <v>1</v>
      </c>
      <c r="F825" s="266"/>
      <c r="G825" s="267"/>
      <c r="H825" s="268"/>
      <c r="I825" s="262"/>
      <c r="J825" s="269"/>
      <c r="K825" s="262"/>
      <c r="M825" s="263" t="s">
        <v>985</v>
      </c>
      <c r="O825" s="251"/>
    </row>
    <row r="826" spans="1:80">
      <c r="A826" s="252">
        <v>209</v>
      </c>
      <c r="B826" s="253" t="s">
        <v>986</v>
      </c>
      <c r="C826" s="254" t="s">
        <v>987</v>
      </c>
      <c r="D826" s="255" t="s">
        <v>191</v>
      </c>
      <c r="E826" s="256">
        <v>1</v>
      </c>
      <c r="F826" s="256"/>
      <c r="G826" s="257">
        <f>E826*F826</f>
        <v>0</v>
      </c>
      <c r="H826" s="258">
        <v>0</v>
      </c>
      <c r="I826" s="259">
        <f>E826*H826</f>
        <v>0</v>
      </c>
      <c r="J826" s="258">
        <v>0</v>
      </c>
      <c r="K826" s="259">
        <f>E826*J826</f>
        <v>0</v>
      </c>
      <c r="O826" s="251">
        <v>2</v>
      </c>
      <c r="AA826" s="226">
        <v>1</v>
      </c>
      <c r="AB826" s="226">
        <v>9</v>
      </c>
      <c r="AC826" s="226">
        <v>9</v>
      </c>
      <c r="AZ826" s="226">
        <v>4</v>
      </c>
      <c r="BA826" s="226">
        <f>IF(AZ826=1,G826,0)</f>
        <v>0</v>
      </c>
      <c r="BB826" s="226">
        <f>IF(AZ826=2,G826,0)</f>
        <v>0</v>
      </c>
      <c r="BC826" s="226">
        <f>IF(AZ826=3,G826,0)</f>
        <v>0</v>
      </c>
      <c r="BD826" s="226">
        <f>IF(AZ826=4,G826,0)</f>
        <v>0</v>
      </c>
      <c r="BE826" s="226">
        <f>IF(AZ826=5,G826,0)</f>
        <v>0</v>
      </c>
      <c r="CA826" s="251">
        <v>1</v>
      </c>
      <c r="CB826" s="251">
        <v>9</v>
      </c>
    </row>
    <row r="827" spans="1:80">
      <c r="A827" s="260"/>
      <c r="B827" s="264"/>
      <c r="C827" s="322" t="s">
        <v>985</v>
      </c>
      <c r="D827" s="323"/>
      <c r="E827" s="265">
        <v>1</v>
      </c>
      <c r="F827" s="266"/>
      <c r="G827" s="267"/>
      <c r="H827" s="268"/>
      <c r="I827" s="262"/>
      <c r="J827" s="269"/>
      <c r="K827" s="262"/>
      <c r="M827" s="263" t="s">
        <v>985</v>
      </c>
      <c r="O827" s="251"/>
    </row>
    <row r="828" spans="1:80" ht="22.5">
      <c r="A828" s="252">
        <v>210</v>
      </c>
      <c r="B828" s="253" t="s">
        <v>988</v>
      </c>
      <c r="C828" s="254" t="s">
        <v>989</v>
      </c>
      <c r="D828" s="255" t="s">
        <v>191</v>
      </c>
      <c r="E828" s="256">
        <v>1</v>
      </c>
      <c r="F828" s="256"/>
      <c r="G828" s="257">
        <f>E828*F828</f>
        <v>0</v>
      </c>
      <c r="H828" s="258">
        <v>0</v>
      </c>
      <c r="I828" s="259">
        <f>E828*H828</f>
        <v>0</v>
      </c>
      <c r="J828" s="258">
        <v>0</v>
      </c>
      <c r="K828" s="259">
        <f>E828*J828</f>
        <v>0</v>
      </c>
      <c r="O828" s="251">
        <v>2</v>
      </c>
      <c r="AA828" s="226">
        <v>1</v>
      </c>
      <c r="AB828" s="226">
        <v>9</v>
      </c>
      <c r="AC828" s="226">
        <v>9</v>
      </c>
      <c r="AZ828" s="226">
        <v>4</v>
      </c>
      <c r="BA828" s="226">
        <f>IF(AZ828=1,G828,0)</f>
        <v>0</v>
      </c>
      <c r="BB828" s="226">
        <f>IF(AZ828=2,G828,0)</f>
        <v>0</v>
      </c>
      <c r="BC828" s="226">
        <f>IF(AZ828=3,G828,0)</f>
        <v>0</v>
      </c>
      <c r="BD828" s="226">
        <f>IF(AZ828=4,G828,0)</f>
        <v>0</v>
      </c>
      <c r="BE828" s="226">
        <f>IF(AZ828=5,G828,0)</f>
        <v>0</v>
      </c>
      <c r="CA828" s="251">
        <v>1</v>
      </c>
      <c r="CB828" s="251">
        <v>9</v>
      </c>
    </row>
    <row r="829" spans="1:80">
      <c r="A829" s="260"/>
      <c r="B829" s="264"/>
      <c r="C829" s="322" t="s">
        <v>985</v>
      </c>
      <c r="D829" s="323"/>
      <c r="E829" s="265">
        <v>1</v>
      </c>
      <c r="F829" s="266"/>
      <c r="G829" s="267"/>
      <c r="H829" s="268"/>
      <c r="I829" s="262"/>
      <c r="J829" s="269"/>
      <c r="K829" s="262"/>
      <c r="M829" s="263" t="s">
        <v>985</v>
      </c>
      <c r="O829" s="251"/>
    </row>
    <row r="830" spans="1:80">
      <c r="A830" s="252">
        <v>211</v>
      </c>
      <c r="B830" s="253" t="s">
        <v>990</v>
      </c>
      <c r="C830" s="254" t="s">
        <v>991</v>
      </c>
      <c r="D830" s="255" t="s">
        <v>191</v>
      </c>
      <c r="E830" s="256">
        <v>2</v>
      </c>
      <c r="F830" s="256"/>
      <c r="G830" s="257">
        <f>E830*F830</f>
        <v>0</v>
      </c>
      <c r="H830" s="258">
        <v>0</v>
      </c>
      <c r="I830" s="259">
        <f>E830*H830</f>
        <v>0</v>
      </c>
      <c r="J830" s="258">
        <v>0</v>
      </c>
      <c r="K830" s="259">
        <f>E830*J830</f>
        <v>0</v>
      </c>
      <c r="O830" s="251">
        <v>2</v>
      </c>
      <c r="AA830" s="226">
        <v>1</v>
      </c>
      <c r="AB830" s="226">
        <v>0</v>
      </c>
      <c r="AC830" s="226">
        <v>0</v>
      </c>
      <c r="AZ830" s="226">
        <v>4</v>
      </c>
      <c r="BA830" s="226">
        <f>IF(AZ830=1,G830,0)</f>
        <v>0</v>
      </c>
      <c r="BB830" s="226">
        <f>IF(AZ830=2,G830,0)</f>
        <v>0</v>
      </c>
      <c r="BC830" s="226">
        <f>IF(AZ830=3,G830,0)</f>
        <v>0</v>
      </c>
      <c r="BD830" s="226">
        <f>IF(AZ830=4,G830,0)</f>
        <v>0</v>
      </c>
      <c r="BE830" s="226">
        <f>IF(AZ830=5,G830,0)</f>
        <v>0</v>
      </c>
      <c r="CA830" s="251">
        <v>1</v>
      </c>
      <c r="CB830" s="251">
        <v>0</v>
      </c>
    </row>
    <row r="831" spans="1:80">
      <c r="A831" s="260"/>
      <c r="B831" s="264"/>
      <c r="C831" s="322" t="s">
        <v>992</v>
      </c>
      <c r="D831" s="323"/>
      <c r="E831" s="265">
        <v>2</v>
      </c>
      <c r="F831" s="266"/>
      <c r="G831" s="267"/>
      <c r="H831" s="268"/>
      <c r="I831" s="262"/>
      <c r="J831" s="269"/>
      <c r="K831" s="262"/>
      <c r="M831" s="263" t="s">
        <v>992</v>
      </c>
      <c r="O831" s="251"/>
    </row>
    <row r="832" spans="1:80" ht="22.5">
      <c r="A832" s="252">
        <v>212</v>
      </c>
      <c r="B832" s="253" t="s">
        <v>993</v>
      </c>
      <c r="C832" s="254" t="s">
        <v>994</v>
      </c>
      <c r="D832" s="255" t="s">
        <v>312</v>
      </c>
      <c r="E832" s="256">
        <v>70</v>
      </c>
      <c r="F832" s="256"/>
      <c r="G832" s="257">
        <f>E832*F832</f>
        <v>0</v>
      </c>
      <c r="H832" s="258">
        <v>6.4000000000000005E-4</v>
      </c>
      <c r="I832" s="259">
        <f>E832*H832</f>
        <v>4.4800000000000006E-2</v>
      </c>
      <c r="J832" s="258">
        <v>0</v>
      </c>
      <c r="K832" s="259">
        <f>E832*J832</f>
        <v>0</v>
      </c>
      <c r="O832" s="251">
        <v>2</v>
      </c>
      <c r="AA832" s="226">
        <v>1</v>
      </c>
      <c r="AB832" s="226">
        <v>9</v>
      </c>
      <c r="AC832" s="226">
        <v>9</v>
      </c>
      <c r="AZ832" s="226">
        <v>4</v>
      </c>
      <c r="BA832" s="226">
        <f>IF(AZ832=1,G832,0)</f>
        <v>0</v>
      </c>
      <c r="BB832" s="226">
        <f>IF(AZ832=2,G832,0)</f>
        <v>0</v>
      </c>
      <c r="BC832" s="226">
        <f>IF(AZ832=3,G832,0)</f>
        <v>0</v>
      </c>
      <c r="BD832" s="226">
        <f>IF(AZ832=4,G832,0)</f>
        <v>0</v>
      </c>
      <c r="BE832" s="226">
        <f>IF(AZ832=5,G832,0)</f>
        <v>0</v>
      </c>
      <c r="CA832" s="251">
        <v>1</v>
      </c>
      <c r="CB832" s="251">
        <v>9</v>
      </c>
    </row>
    <row r="833" spans="1:80">
      <c r="A833" s="260"/>
      <c r="B833" s="261"/>
      <c r="C833" s="319"/>
      <c r="D833" s="320"/>
      <c r="E833" s="320"/>
      <c r="F833" s="320"/>
      <c r="G833" s="321"/>
      <c r="I833" s="262"/>
      <c r="K833" s="262"/>
      <c r="L833" s="263"/>
      <c r="O833" s="251">
        <v>3</v>
      </c>
    </row>
    <row r="834" spans="1:80" ht="22.5">
      <c r="A834" s="252">
        <v>213</v>
      </c>
      <c r="B834" s="253" t="s">
        <v>995</v>
      </c>
      <c r="C834" s="254" t="s">
        <v>996</v>
      </c>
      <c r="D834" s="255" t="s">
        <v>312</v>
      </c>
      <c r="E834" s="256">
        <v>70</v>
      </c>
      <c r="F834" s="256"/>
      <c r="G834" s="257">
        <f t="shared" ref="G834:G840" si="16">E834*F834</f>
        <v>0</v>
      </c>
      <c r="H834" s="258">
        <v>2.7999999999999998E-4</v>
      </c>
      <c r="I834" s="259">
        <f t="shared" ref="I834:I840" si="17">E834*H834</f>
        <v>1.9599999999999999E-2</v>
      </c>
      <c r="J834" s="258">
        <v>0</v>
      </c>
      <c r="K834" s="259">
        <f t="shared" ref="K834:K840" si="18">E834*J834</f>
        <v>0</v>
      </c>
      <c r="O834" s="251">
        <v>2</v>
      </c>
      <c r="AA834" s="226">
        <v>1</v>
      </c>
      <c r="AB834" s="226">
        <v>9</v>
      </c>
      <c r="AC834" s="226">
        <v>9</v>
      </c>
      <c r="AZ834" s="226">
        <v>4</v>
      </c>
      <c r="BA834" s="226">
        <f t="shared" ref="BA834:BA840" si="19">IF(AZ834=1,G834,0)</f>
        <v>0</v>
      </c>
      <c r="BB834" s="226">
        <f t="shared" ref="BB834:BB840" si="20">IF(AZ834=2,G834,0)</f>
        <v>0</v>
      </c>
      <c r="BC834" s="226">
        <f t="shared" ref="BC834:BC840" si="21">IF(AZ834=3,G834,0)</f>
        <v>0</v>
      </c>
      <c r="BD834" s="226">
        <f t="shared" ref="BD834:BD840" si="22">IF(AZ834=4,G834,0)</f>
        <v>0</v>
      </c>
      <c r="BE834" s="226">
        <f t="shared" ref="BE834:BE840" si="23">IF(AZ834=5,G834,0)</f>
        <v>0</v>
      </c>
      <c r="CA834" s="251">
        <v>1</v>
      </c>
      <c r="CB834" s="251">
        <v>9</v>
      </c>
    </row>
    <row r="835" spans="1:80">
      <c r="A835" s="252">
        <v>214</v>
      </c>
      <c r="B835" s="253" t="s">
        <v>997</v>
      </c>
      <c r="C835" s="254" t="s">
        <v>998</v>
      </c>
      <c r="D835" s="255" t="s">
        <v>312</v>
      </c>
      <c r="E835" s="256">
        <v>70</v>
      </c>
      <c r="F835" s="256"/>
      <c r="G835" s="257">
        <f t="shared" si="16"/>
        <v>0</v>
      </c>
      <c r="H835" s="258">
        <v>0</v>
      </c>
      <c r="I835" s="259">
        <f t="shared" si="17"/>
        <v>0</v>
      </c>
      <c r="J835" s="258">
        <v>0</v>
      </c>
      <c r="K835" s="259">
        <f t="shared" si="18"/>
        <v>0</v>
      </c>
      <c r="O835" s="251">
        <v>2</v>
      </c>
      <c r="AA835" s="226">
        <v>1</v>
      </c>
      <c r="AB835" s="226">
        <v>9</v>
      </c>
      <c r="AC835" s="226">
        <v>9</v>
      </c>
      <c r="AZ835" s="226">
        <v>4</v>
      </c>
      <c r="BA835" s="226">
        <f t="shared" si="19"/>
        <v>0</v>
      </c>
      <c r="BB835" s="226">
        <f t="shared" si="20"/>
        <v>0</v>
      </c>
      <c r="BC835" s="226">
        <f t="shared" si="21"/>
        <v>0</v>
      </c>
      <c r="BD835" s="226">
        <f t="shared" si="22"/>
        <v>0</v>
      </c>
      <c r="BE835" s="226">
        <f t="shared" si="23"/>
        <v>0</v>
      </c>
      <c r="CA835" s="251">
        <v>1</v>
      </c>
      <c r="CB835" s="251">
        <v>9</v>
      </c>
    </row>
    <row r="836" spans="1:80" ht="22.5">
      <c r="A836" s="252">
        <v>215</v>
      </c>
      <c r="B836" s="253" t="s">
        <v>999</v>
      </c>
      <c r="C836" s="254" t="s">
        <v>1000</v>
      </c>
      <c r="D836" s="255" t="s">
        <v>411</v>
      </c>
      <c r="E836" s="256">
        <v>1</v>
      </c>
      <c r="F836" s="256"/>
      <c r="G836" s="257">
        <f t="shared" si="16"/>
        <v>0</v>
      </c>
      <c r="H836" s="258">
        <v>0</v>
      </c>
      <c r="I836" s="259">
        <f t="shared" si="17"/>
        <v>0</v>
      </c>
      <c r="J836" s="258">
        <v>0</v>
      </c>
      <c r="K836" s="259">
        <f t="shared" si="18"/>
        <v>0</v>
      </c>
      <c r="O836" s="251">
        <v>2</v>
      </c>
      <c r="AA836" s="226">
        <v>1</v>
      </c>
      <c r="AB836" s="226">
        <v>9</v>
      </c>
      <c r="AC836" s="226">
        <v>9</v>
      </c>
      <c r="AZ836" s="226">
        <v>4</v>
      </c>
      <c r="BA836" s="226">
        <f t="shared" si="19"/>
        <v>0</v>
      </c>
      <c r="BB836" s="226">
        <f t="shared" si="20"/>
        <v>0</v>
      </c>
      <c r="BC836" s="226">
        <f t="shared" si="21"/>
        <v>0</v>
      </c>
      <c r="BD836" s="226">
        <f t="shared" si="22"/>
        <v>0</v>
      </c>
      <c r="BE836" s="226">
        <f t="shared" si="23"/>
        <v>0</v>
      </c>
      <c r="CA836" s="251">
        <v>1</v>
      </c>
      <c r="CB836" s="251">
        <v>9</v>
      </c>
    </row>
    <row r="837" spans="1:80" ht="22.5">
      <c r="A837" s="252">
        <v>216</v>
      </c>
      <c r="B837" s="253" t="s">
        <v>1001</v>
      </c>
      <c r="C837" s="254" t="s">
        <v>1002</v>
      </c>
      <c r="D837" s="255" t="s">
        <v>191</v>
      </c>
      <c r="E837" s="256">
        <v>3</v>
      </c>
      <c r="F837" s="256"/>
      <c r="G837" s="257">
        <f t="shared" si="16"/>
        <v>0</v>
      </c>
      <c r="H837" s="258">
        <v>0</v>
      </c>
      <c r="I837" s="259">
        <f t="shared" si="17"/>
        <v>0</v>
      </c>
      <c r="J837" s="258">
        <v>0</v>
      </c>
      <c r="K837" s="259">
        <f t="shared" si="18"/>
        <v>0</v>
      </c>
      <c r="O837" s="251">
        <v>2</v>
      </c>
      <c r="AA837" s="226">
        <v>1</v>
      </c>
      <c r="AB837" s="226">
        <v>9</v>
      </c>
      <c r="AC837" s="226">
        <v>9</v>
      </c>
      <c r="AZ837" s="226">
        <v>4</v>
      </c>
      <c r="BA837" s="226">
        <f t="shared" si="19"/>
        <v>0</v>
      </c>
      <c r="BB837" s="226">
        <f t="shared" si="20"/>
        <v>0</v>
      </c>
      <c r="BC837" s="226">
        <f t="shared" si="21"/>
        <v>0</v>
      </c>
      <c r="BD837" s="226">
        <f t="shared" si="22"/>
        <v>0</v>
      </c>
      <c r="BE837" s="226">
        <f t="shared" si="23"/>
        <v>0</v>
      </c>
      <c r="CA837" s="251">
        <v>1</v>
      </c>
      <c r="CB837" s="251">
        <v>9</v>
      </c>
    </row>
    <row r="838" spans="1:80">
      <c r="A838" s="252">
        <v>217</v>
      </c>
      <c r="B838" s="253" t="s">
        <v>1003</v>
      </c>
      <c r="C838" s="254" t="s">
        <v>1004</v>
      </c>
      <c r="D838" s="255" t="s">
        <v>191</v>
      </c>
      <c r="E838" s="256">
        <v>1</v>
      </c>
      <c r="F838" s="256"/>
      <c r="G838" s="257">
        <f t="shared" si="16"/>
        <v>0</v>
      </c>
      <c r="H838" s="258">
        <v>0</v>
      </c>
      <c r="I838" s="259">
        <f t="shared" si="17"/>
        <v>0</v>
      </c>
      <c r="J838" s="258">
        <v>0</v>
      </c>
      <c r="K838" s="259">
        <f t="shared" si="18"/>
        <v>0</v>
      </c>
      <c r="O838" s="251">
        <v>2</v>
      </c>
      <c r="AA838" s="226">
        <v>1</v>
      </c>
      <c r="AB838" s="226">
        <v>9</v>
      </c>
      <c r="AC838" s="226">
        <v>9</v>
      </c>
      <c r="AZ838" s="226">
        <v>4</v>
      </c>
      <c r="BA838" s="226">
        <f t="shared" si="19"/>
        <v>0</v>
      </c>
      <c r="BB838" s="226">
        <f t="shared" si="20"/>
        <v>0</v>
      </c>
      <c r="BC838" s="226">
        <f t="shared" si="21"/>
        <v>0</v>
      </c>
      <c r="BD838" s="226">
        <f t="shared" si="22"/>
        <v>0</v>
      </c>
      <c r="BE838" s="226">
        <f t="shared" si="23"/>
        <v>0</v>
      </c>
      <c r="CA838" s="251">
        <v>1</v>
      </c>
      <c r="CB838" s="251">
        <v>9</v>
      </c>
    </row>
    <row r="839" spans="1:80" ht="22.5">
      <c r="A839" s="252">
        <v>218</v>
      </c>
      <c r="B839" s="253" t="s">
        <v>1005</v>
      </c>
      <c r="C839" s="254" t="s">
        <v>1006</v>
      </c>
      <c r="D839" s="255" t="s">
        <v>191</v>
      </c>
      <c r="E839" s="256">
        <v>1</v>
      </c>
      <c r="F839" s="256"/>
      <c r="G839" s="257">
        <f t="shared" si="16"/>
        <v>0</v>
      </c>
      <c r="H839" s="258">
        <v>0</v>
      </c>
      <c r="I839" s="259">
        <f t="shared" si="17"/>
        <v>0</v>
      </c>
      <c r="J839" s="258">
        <v>0</v>
      </c>
      <c r="K839" s="259">
        <f t="shared" si="18"/>
        <v>0</v>
      </c>
      <c r="O839" s="251">
        <v>2</v>
      </c>
      <c r="AA839" s="226">
        <v>1</v>
      </c>
      <c r="AB839" s="226">
        <v>9</v>
      </c>
      <c r="AC839" s="226">
        <v>9</v>
      </c>
      <c r="AZ839" s="226">
        <v>4</v>
      </c>
      <c r="BA839" s="226">
        <f t="shared" si="19"/>
        <v>0</v>
      </c>
      <c r="BB839" s="226">
        <f t="shared" si="20"/>
        <v>0</v>
      </c>
      <c r="BC839" s="226">
        <f t="shared" si="21"/>
        <v>0</v>
      </c>
      <c r="BD839" s="226">
        <f t="shared" si="22"/>
        <v>0</v>
      </c>
      <c r="BE839" s="226">
        <f t="shared" si="23"/>
        <v>0</v>
      </c>
      <c r="CA839" s="251">
        <v>1</v>
      </c>
      <c r="CB839" s="251">
        <v>9</v>
      </c>
    </row>
    <row r="840" spans="1:80" ht="22.5">
      <c r="A840" s="252">
        <v>219</v>
      </c>
      <c r="B840" s="253" t="s">
        <v>1007</v>
      </c>
      <c r="C840" s="254" t="s">
        <v>1008</v>
      </c>
      <c r="D840" s="255" t="s">
        <v>191</v>
      </c>
      <c r="E840" s="256">
        <v>4</v>
      </c>
      <c r="F840" s="256"/>
      <c r="G840" s="257">
        <f t="shared" si="16"/>
        <v>0</v>
      </c>
      <c r="H840" s="258">
        <v>0</v>
      </c>
      <c r="I840" s="259">
        <f t="shared" si="17"/>
        <v>0</v>
      </c>
      <c r="J840" s="258">
        <v>0</v>
      </c>
      <c r="K840" s="259">
        <f t="shared" si="18"/>
        <v>0</v>
      </c>
      <c r="O840" s="251">
        <v>2</v>
      </c>
      <c r="AA840" s="226">
        <v>1</v>
      </c>
      <c r="AB840" s="226">
        <v>9</v>
      </c>
      <c r="AC840" s="226">
        <v>9</v>
      </c>
      <c r="AZ840" s="226">
        <v>4</v>
      </c>
      <c r="BA840" s="226">
        <f t="shared" si="19"/>
        <v>0</v>
      </c>
      <c r="BB840" s="226">
        <f t="shared" si="20"/>
        <v>0</v>
      </c>
      <c r="BC840" s="226">
        <f t="shared" si="21"/>
        <v>0</v>
      </c>
      <c r="BD840" s="226">
        <f t="shared" si="22"/>
        <v>0</v>
      </c>
      <c r="BE840" s="226">
        <f t="shared" si="23"/>
        <v>0</v>
      </c>
      <c r="CA840" s="251">
        <v>1</v>
      </c>
      <c r="CB840" s="251">
        <v>9</v>
      </c>
    </row>
    <row r="841" spans="1:80">
      <c r="A841" s="260"/>
      <c r="B841" s="261"/>
      <c r="C841" s="319"/>
      <c r="D841" s="320"/>
      <c r="E841" s="320"/>
      <c r="F841" s="320"/>
      <c r="G841" s="321"/>
      <c r="I841" s="262"/>
      <c r="K841" s="262"/>
      <c r="L841" s="263"/>
      <c r="O841" s="251">
        <v>3</v>
      </c>
    </row>
    <row r="842" spans="1:80" ht="22.5">
      <c r="A842" s="252">
        <v>220</v>
      </c>
      <c r="B842" s="253" t="s">
        <v>1009</v>
      </c>
      <c r="C842" s="254" t="s">
        <v>1010</v>
      </c>
      <c r="D842" s="255" t="s">
        <v>411</v>
      </c>
      <c r="E842" s="256">
        <v>1</v>
      </c>
      <c r="F842" s="256"/>
      <c r="G842" s="257">
        <f>E842*F842</f>
        <v>0</v>
      </c>
      <c r="H842" s="258">
        <v>0</v>
      </c>
      <c r="I842" s="259">
        <f>E842*H842</f>
        <v>0</v>
      </c>
      <c r="J842" s="258"/>
      <c r="K842" s="259">
        <f>E842*J842</f>
        <v>0</v>
      </c>
      <c r="O842" s="251">
        <v>2</v>
      </c>
      <c r="AA842" s="226">
        <v>12</v>
      </c>
      <c r="AB842" s="226">
        <v>0</v>
      </c>
      <c r="AC842" s="226">
        <v>62</v>
      </c>
      <c r="AZ842" s="226">
        <v>4</v>
      </c>
      <c r="BA842" s="226">
        <f>IF(AZ842=1,G842,0)</f>
        <v>0</v>
      </c>
      <c r="BB842" s="226">
        <f>IF(AZ842=2,G842,0)</f>
        <v>0</v>
      </c>
      <c r="BC842" s="226">
        <f>IF(AZ842=3,G842,0)</f>
        <v>0</v>
      </c>
      <c r="BD842" s="226">
        <f>IF(AZ842=4,G842,0)</f>
        <v>0</v>
      </c>
      <c r="BE842" s="226">
        <f>IF(AZ842=5,G842,0)</f>
        <v>0</v>
      </c>
      <c r="CA842" s="251">
        <v>12</v>
      </c>
      <c r="CB842" s="251">
        <v>0</v>
      </c>
    </row>
    <row r="843" spans="1:80">
      <c r="A843" s="270"/>
      <c r="B843" s="271" t="s">
        <v>100</v>
      </c>
      <c r="C843" s="272" t="s">
        <v>959</v>
      </c>
      <c r="D843" s="273"/>
      <c r="E843" s="274"/>
      <c r="F843" s="275"/>
      <c r="G843" s="276">
        <f>SUM(G809:G842)</f>
        <v>0</v>
      </c>
      <c r="H843" s="277"/>
      <c r="I843" s="278">
        <f>SUM(I809:I842)</f>
        <v>7.8479999999999994E-2</v>
      </c>
      <c r="J843" s="277"/>
      <c r="K843" s="278">
        <f>SUM(K809:K842)</f>
        <v>0</v>
      </c>
      <c r="O843" s="251">
        <v>4</v>
      </c>
      <c r="BA843" s="279">
        <f>SUM(BA809:BA842)</f>
        <v>0</v>
      </c>
      <c r="BB843" s="279">
        <f>SUM(BB809:BB842)</f>
        <v>0</v>
      </c>
      <c r="BC843" s="279">
        <f>SUM(BC809:BC842)</f>
        <v>0</v>
      </c>
      <c r="BD843" s="279">
        <f>SUM(BD809:BD842)</f>
        <v>0</v>
      </c>
      <c r="BE843" s="279">
        <f>SUM(BE809:BE842)</f>
        <v>0</v>
      </c>
    </row>
    <row r="844" spans="1:80">
      <c r="A844" s="241" t="s">
        <v>96</v>
      </c>
      <c r="B844" s="242" t="s">
        <v>1011</v>
      </c>
      <c r="C844" s="243" t="s">
        <v>1012</v>
      </c>
      <c r="D844" s="244"/>
      <c r="E844" s="245"/>
      <c r="F844" s="245"/>
      <c r="G844" s="246"/>
      <c r="H844" s="247"/>
      <c r="I844" s="248"/>
      <c r="J844" s="249"/>
      <c r="K844" s="250"/>
      <c r="O844" s="251">
        <v>1</v>
      </c>
    </row>
    <row r="845" spans="1:80" ht="22.5">
      <c r="A845" s="252">
        <v>221</v>
      </c>
      <c r="B845" s="253" t="s">
        <v>1014</v>
      </c>
      <c r="C845" s="254" t="s">
        <v>1015</v>
      </c>
      <c r="D845" s="255" t="s">
        <v>411</v>
      </c>
      <c r="E845" s="256">
        <v>1</v>
      </c>
      <c r="F845" s="256"/>
      <c r="G845" s="257">
        <f>E845*F845</f>
        <v>0</v>
      </c>
      <c r="H845" s="258">
        <v>3.05</v>
      </c>
      <c r="I845" s="259">
        <f>E845*H845</f>
        <v>3.05</v>
      </c>
      <c r="J845" s="258">
        <v>0</v>
      </c>
      <c r="K845" s="259">
        <f>E845*J845</f>
        <v>0</v>
      </c>
      <c r="O845" s="251">
        <v>2</v>
      </c>
      <c r="AA845" s="226">
        <v>2</v>
      </c>
      <c r="AB845" s="226">
        <v>9</v>
      </c>
      <c r="AC845" s="226">
        <v>9</v>
      </c>
      <c r="AZ845" s="226">
        <v>4</v>
      </c>
      <c r="BA845" s="226">
        <f>IF(AZ845=1,G845,0)</f>
        <v>0</v>
      </c>
      <c r="BB845" s="226">
        <f>IF(AZ845=2,G845,0)</f>
        <v>0</v>
      </c>
      <c r="BC845" s="226">
        <f>IF(AZ845=3,G845,0)</f>
        <v>0</v>
      </c>
      <c r="BD845" s="226">
        <f>IF(AZ845=4,G845,0)</f>
        <v>0</v>
      </c>
      <c r="BE845" s="226">
        <f>IF(AZ845=5,G845,0)</f>
        <v>0</v>
      </c>
      <c r="CA845" s="251">
        <v>2</v>
      </c>
      <c r="CB845" s="251">
        <v>9</v>
      </c>
    </row>
    <row r="846" spans="1:80">
      <c r="A846" s="260"/>
      <c r="B846" s="261"/>
      <c r="C846" s="319" t="s">
        <v>1016</v>
      </c>
      <c r="D846" s="320"/>
      <c r="E846" s="320"/>
      <c r="F846" s="320"/>
      <c r="G846" s="321"/>
      <c r="I846" s="262"/>
      <c r="K846" s="262"/>
      <c r="L846" s="263" t="s">
        <v>1016</v>
      </c>
      <c r="O846" s="251">
        <v>3</v>
      </c>
    </row>
    <row r="847" spans="1:80" ht="22.5">
      <c r="A847" s="260"/>
      <c r="B847" s="261"/>
      <c r="C847" s="319" t="s">
        <v>1017</v>
      </c>
      <c r="D847" s="320"/>
      <c r="E847" s="320"/>
      <c r="F847" s="320"/>
      <c r="G847" s="321"/>
      <c r="I847" s="262"/>
      <c r="K847" s="262"/>
      <c r="L847" s="263" t="s">
        <v>1017</v>
      </c>
      <c r="O847" s="251">
        <v>3</v>
      </c>
    </row>
    <row r="848" spans="1:80" ht="33.75">
      <c r="A848" s="260"/>
      <c r="B848" s="261"/>
      <c r="C848" s="319" t="s">
        <v>1018</v>
      </c>
      <c r="D848" s="320"/>
      <c r="E848" s="320"/>
      <c r="F848" s="320"/>
      <c r="G848" s="321"/>
      <c r="I848" s="262"/>
      <c r="K848" s="262"/>
      <c r="L848" s="263" t="s">
        <v>1018</v>
      </c>
      <c r="O848" s="251">
        <v>3</v>
      </c>
    </row>
    <row r="849" spans="1:57" ht="22.5">
      <c r="A849" s="260"/>
      <c r="B849" s="261"/>
      <c r="C849" s="319" t="s">
        <v>1019</v>
      </c>
      <c r="D849" s="320"/>
      <c r="E849" s="320"/>
      <c r="F849" s="320"/>
      <c r="G849" s="321"/>
      <c r="I849" s="262"/>
      <c r="K849" s="262"/>
      <c r="L849" s="263" t="s">
        <v>1019</v>
      </c>
      <c r="O849" s="251">
        <v>3</v>
      </c>
    </row>
    <row r="850" spans="1:57" ht="22.5">
      <c r="A850" s="260"/>
      <c r="B850" s="261"/>
      <c r="C850" s="319" t="s">
        <v>1020</v>
      </c>
      <c r="D850" s="320"/>
      <c r="E850" s="320"/>
      <c r="F850" s="320"/>
      <c r="G850" s="321"/>
      <c r="I850" s="262"/>
      <c r="K850" s="262"/>
      <c r="L850" s="263" t="s">
        <v>1020</v>
      </c>
      <c r="O850" s="251">
        <v>3</v>
      </c>
    </row>
    <row r="851" spans="1:57">
      <c r="A851" s="260"/>
      <c r="B851" s="261"/>
      <c r="C851" s="319" t="s">
        <v>1021</v>
      </c>
      <c r="D851" s="320"/>
      <c r="E851" s="320"/>
      <c r="F851" s="320"/>
      <c r="G851" s="321"/>
      <c r="I851" s="262"/>
      <c r="K851" s="262"/>
      <c r="L851" s="263" t="s">
        <v>1021</v>
      </c>
      <c r="O851" s="251">
        <v>3</v>
      </c>
    </row>
    <row r="852" spans="1:57">
      <c r="A852" s="260"/>
      <c r="B852" s="261"/>
      <c r="C852" s="319" t="s">
        <v>1022</v>
      </c>
      <c r="D852" s="320"/>
      <c r="E852" s="320"/>
      <c r="F852" s="320"/>
      <c r="G852" s="321"/>
      <c r="I852" s="262"/>
      <c r="K852" s="262"/>
      <c r="L852" s="263" t="s">
        <v>1022</v>
      </c>
      <c r="O852" s="251">
        <v>3</v>
      </c>
    </row>
    <row r="853" spans="1:57">
      <c r="A853" s="260"/>
      <c r="B853" s="261"/>
      <c r="C853" s="319" t="s">
        <v>1023</v>
      </c>
      <c r="D853" s="320"/>
      <c r="E853" s="320"/>
      <c r="F853" s="320"/>
      <c r="G853" s="321"/>
      <c r="I853" s="262"/>
      <c r="K853" s="262"/>
      <c r="L853" s="263" t="s">
        <v>1023</v>
      </c>
      <c r="O853" s="251">
        <v>3</v>
      </c>
    </row>
    <row r="854" spans="1:57">
      <c r="A854" s="260"/>
      <c r="B854" s="261"/>
      <c r="C854" s="319" t="s">
        <v>1024</v>
      </c>
      <c r="D854" s="320"/>
      <c r="E854" s="320"/>
      <c r="F854" s="320"/>
      <c r="G854" s="321"/>
      <c r="I854" s="262"/>
      <c r="K854" s="262"/>
      <c r="L854" s="263" t="s">
        <v>1024</v>
      </c>
      <c r="O854" s="251">
        <v>3</v>
      </c>
    </row>
    <row r="855" spans="1:57">
      <c r="A855" s="260"/>
      <c r="B855" s="261"/>
      <c r="C855" s="319" t="s">
        <v>1025</v>
      </c>
      <c r="D855" s="320"/>
      <c r="E855" s="320"/>
      <c r="F855" s="320"/>
      <c r="G855" s="321"/>
      <c r="I855" s="262"/>
      <c r="K855" s="262"/>
      <c r="L855" s="263" t="s">
        <v>1025</v>
      </c>
      <c r="O855" s="251">
        <v>3</v>
      </c>
    </row>
    <row r="856" spans="1:57">
      <c r="A856" s="260"/>
      <c r="B856" s="261"/>
      <c r="C856" s="319" t="s">
        <v>1026</v>
      </c>
      <c r="D856" s="320"/>
      <c r="E856" s="320"/>
      <c r="F856" s="320"/>
      <c r="G856" s="321"/>
      <c r="I856" s="262"/>
      <c r="K856" s="262"/>
      <c r="L856" s="263" t="s">
        <v>1026</v>
      </c>
      <c r="O856" s="251">
        <v>3</v>
      </c>
    </row>
    <row r="857" spans="1:57">
      <c r="A857" s="260"/>
      <c r="B857" s="261"/>
      <c r="C857" s="319" t="s">
        <v>1027</v>
      </c>
      <c r="D857" s="320"/>
      <c r="E857" s="320"/>
      <c r="F857" s="320"/>
      <c r="G857" s="321"/>
      <c r="I857" s="262"/>
      <c r="K857" s="262"/>
      <c r="L857" s="263" t="s">
        <v>1027</v>
      </c>
      <c r="O857" s="251">
        <v>3</v>
      </c>
    </row>
    <row r="858" spans="1:57" ht="22.5">
      <c r="A858" s="260"/>
      <c r="B858" s="261"/>
      <c r="C858" s="319" t="s">
        <v>1028</v>
      </c>
      <c r="D858" s="320"/>
      <c r="E858" s="320"/>
      <c r="F858" s="320"/>
      <c r="G858" s="321"/>
      <c r="I858" s="262"/>
      <c r="K858" s="262"/>
      <c r="L858" s="263" t="s">
        <v>1028</v>
      </c>
      <c r="O858" s="251">
        <v>3</v>
      </c>
    </row>
    <row r="859" spans="1:57">
      <c r="A859" s="270"/>
      <c r="B859" s="271" t="s">
        <v>100</v>
      </c>
      <c r="C859" s="272" t="s">
        <v>1013</v>
      </c>
      <c r="D859" s="273"/>
      <c r="E859" s="274"/>
      <c r="F859" s="275"/>
      <c r="G859" s="276">
        <f>SUM(G844:G858)</f>
        <v>0</v>
      </c>
      <c r="H859" s="277"/>
      <c r="I859" s="278">
        <f>SUM(I844:I858)</f>
        <v>3.05</v>
      </c>
      <c r="J859" s="277"/>
      <c r="K859" s="278">
        <f>SUM(K844:K858)</f>
        <v>0</v>
      </c>
      <c r="O859" s="251">
        <v>4</v>
      </c>
      <c r="BA859" s="279">
        <f>SUM(BA844:BA858)</f>
        <v>0</v>
      </c>
      <c r="BB859" s="279">
        <f>SUM(BB844:BB858)</f>
        <v>0</v>
      </c>
      <c r="BC859" s="279">
        <f>SUM(BC844:BC858)</f>
        <v>0</v>
      </c>
      <c r="BD859" s="279">
        <f>SUM(BD844:BD858)</f>
        <v>0</v>
      </c>
      <c r="BE859" s="279">
        <f>SUM(BE844:BE858)</f>
        <v>0</v>
      </c>
    </row>
    <row r="860" spans="1:57">
      <c r="E860" s="226"/>
    </row>
    <row r="861" spans="1:57">
      <c r="E861" s="226"/>
    </row>
    <row r="862" spans="1:57">
      <c r="E862" s="226"/>
    </row>
    <row r="863" spans="1:57">
      <c r="E863" s="226"/>
    </row>
    <row r="864" spans="1:57">
      <c r="E864" s="226"/>
    </row>
    <row r="865" spans="5:5">
      <c r="E865" s="226"/>
    </row>
    <row r="866" spans="5:5">
      <c r="E866" s="226"/>
    </row>
    <row r="867" spans="5:5">
      <c r="E867" s="226"/>
    </row>
    <row r="868" spans="5:5">
      <c r="E868" s="226"/>
    </row>
    <row r="869" spans="5:5">
      <c r="E869" s="226"/>
    </row>
    <row r="870" spans="5:5">
      <c r="E870" s="226"/>
    </row>
    <row r="871" spans="5:5">
      <c r="E871" s="226"/>
    </row>
    <row r="872" spans="5:5">
      <c r="E872" s="226"/>
    </row>
    <row r="873" spans="5:5">
      <c r="E873" s="226"/>
    </row>
    <row r="874" spans="5:5">
      <c r="E874" s="226"/>
    </row>
    <row r="875" spans="5:5">
      <c r="E875" s="226"/>
    </row>
    <row r="876" spans="5:5">
      <c r="E876" s="226"/>
    </row>
    <row r="877" spans="5:5">
      <c r="E877" s="226"/>
    </row>
    <row r="878" spans="5:5">
      <c r="E878" s="226"/>
    </row>
    <row r="879" spans="5:5">
      <c r="E879" s="226"/>
    </row>
    <row r="880" spans="5:5">
      <c r="E880" s="226"/>
    </row>
    <row r="881" spans="1:7">
      <c r="E881" s="226"/>
    </row>
    <row r="882" spans="1:7">
      <c r="E882" s="226"/>
    </row>
    <row r="883" spans="1:7">
      <c r="A883" s="269"/>
      <c r="B883" s="269"/>
      <c r="C883" s="269"/>
      <c r="D883" s="269"/>
      <c r="E883" s="269"/>
      <c r="F883" s="269"/>
      <c r="G883" s="269"/>
    </row>
    <row r="884" spans="1:7">
      <c r="A884" s="269"/>
      <c r="B884" s="269"/>
      <c r="C884" s="269"/>
      <c r="D884" s="269"/>
      <c r="E884" s="269"/>
      <c r="F884" s="269"/>
      <c r="G884" s="269"/>
    </row>
    <row r="885" spans="1:7">
      <c r="A885" s="269"/>
      <c r="B885" s="269"/>
      <c r="C885" s="269"/>
      <c r="D885" s="269"/>
      <c r="E885" s="269"/>
      <c r="F885" s="269"/>
      <c r="G885" s="269"/>
    </row>
    <row r="886" spans="1:7">
      <c r="A886" s="269"/>
      <c r="B886" s="269"/>
      <c r="C886" s="269"/>
      <c r="D886" s="269"/>
      <c r="E886" s="269"/>
      <c r="F886" s="269"/>
      <c r="G886" s="269"/>
    </row>
    <row r="887" spans="1:7">
      <c r="E887" s="226"/>
    </row>
    <row r="888" spans="1:7">
      <c r="E888" s="226"/>
    </row>
    <row r="889" spans="1:7">
      <c r="E889" s="226"/>
    </row>
    <row r="890" spans="1:7">
      <c r="E890" s="226"/>
    </row>
    <row r="891" spans="1:7">
      <c r="E891" s="226"/>
    </row>
    <row r="892" spans="1:7">
      <c r="E892" s="226"/>
    </row>
    <row r="893" spans="1:7">
      <c r="E893" s="226"/>
    </row>
    <row r="894" spans="1:7">
      <c r="E894" s="226"/>
    </row>
    <row r="895" spans="1:7">
      <c r="E895" s="226"/>
    </row>
    <row r="896" spans="1:7">
      <c r="E896" s="226"/>
    </row>
    <row r="897" spans="5:5">
      <c r="E897" s="226"/>
    </row>
    <row r="898" spans="5:5">
      <c r="E898" s="226"/>
    </row>
    <row r="899" spans="5:5">
      <c r="E899" s="226"/>
    </row>
    <row r="900" spans="5:5">
      <c r="E900" s="226"/>
    </row>
    <row r="901" spans="5:5">
      <c r="E901" s="226"/>
    </row>
    <row r="902" spans="5:5">
      <c r="E902" s="226"/>
    </row>
    <row r="903" spans="5:5">
      <c r="E903" s="226"/>
    </row>
    <row r="904" spans="5:5">
      <c r="E904" s="226"/>
    </row>
    <row r="905" spans="5:5">
      <c r="E905" s="226"/>
    </row>
    <row r="906" spans="5:5">
      <c r="E906" s="226"/>
    </row>
    <row r="907" spans="5:5">
      <c r="E907" s="226"/>
    </row>
    <row r="908" spans="5:5">
      <c r="E908" s="226"/>
    </row>
    <row r="909" spans="5:5">
      <c r="E909" s="226"/>
    </row>
    <row r="910" spans="5:5">
      <c r="E910" s="226"/>
    </row>
    <row r="911" spans="5:5">
      <c r="E911" s="226"/>
    </row>
    <row r="912" spans="5:5">
      <c r="E912" s="226"/>
    </row>
    <row r="913" spans="1:7">
      <c r="E913" s="226"/>
    </row>
    <row r="914" spans="1:7">
      <c r="E914" s="226"/>
    </row>
    <row r="915" spans="1:7">
      <c r="E915" s="226"/>
    </row>
    <row r="916" spans="1:7">
      <c r="E916" s="226"/>
    </row>
    <row r="917" spans="1:7">
      <c r="E917" s="226"/>
    </row>
    <row r="918" spans="1:7">
      <c r="A918" s="280"/>
      <c r="B918" s="280"/>
    </row>
    <row r="919" spans="1:7">
      <c r="A919" s="269"/>
      <c r="B919" s="269"/>
      <c r="C919" s="281"/>
      <c r="D919" s="281"/>
      <c r="E919" s="282"/>
      <c r="F919" s="281"/>
      <c r="G919" s="283"/>
    </row>
    <row r="920" spans="1:7">
      <c r="A920" s="284"/>
      <c r="B920" s="284"/>
      <c r="C920" s="269"/>
      <c r="D920" s="269"/>
      <c r="E920" s="285"/>
      <c r="F920" s="269"/>
      <c r="G920" s="269"/>
    </row>
    <row r="921" spans="1:7">
      <c r="A921" s="269"/>
      <c r="B921" s="269"/>
      <c r="C921" s="269"/>
      <c r="D921" s="269"/>
      <c r="E921" s="285"/>
      <c r="F921" s="269"/>
      <c r="G921" s="269"/>
    </row>
    <row r="922" spans="1:7">
      <c r="A922" s="269"/>
      <c r="B922" s="269"/>
      <c r="C922" s="269"/>
      <c r="D922" s="269"/>
      <c r="E922" s="285"/>
      <c r="F922" s="269"/>
      <c r="G922" s="269"/>
    </row>
    <row r="923" spans="1:7">
      <c r="A923" s="269"/>
      <c r="B923" s="269"/>
      <c r="C923" s="269"/>
      <c r="D923" s="269"/>
      <c r="E923" s="285"/>
      <c r="F923" s="269"/>
      <c r="G923" s="269"/>
    </row>
    <row r="924" spans="1:7">
      <c r="A924" s="269"/>
      <c r="B924" s="269"/>
      <c r="C924" s="269"/>
      <c r="D924" s="269"/>
      <c r="E924" s="285"/>
      <c r="F924" s="269"/>
      <c r="G924" s="269"/>
    </row>
    <row r="925" spans="1:7">
      <c r="A925" s="269"/>
      <c r="B925" s="269"/>
      <c r="C925" s="269"/>
      <c r="D925" s="269"/>
      <c r="E925" s="285"/>
      <c r="F925" s="269"/>
      <c r="G925" s="269"/>
    </row>
    <row r="926" spans="1:7">
      <c r="A926" s="269"/>
      <c r="B926" s="269"/>
      <c r="C926" s="269"/>
      <c r="D926" s="269"/>
      <c r="E926" s="285"/>
      <c r="F926" s="269"/>
      <c r="G926" s="269"/>
    </row>
    <row r="927" spans="1:7">
      <c r="A927" s="269"/>
      <c r="B927" s="269"/>
      <c r="C927" s="269"/>
      <c r="D927" s="269"/>
      <c r="E927" s="285"/>
      <c r="F927" s="269"/>
      <c r="G927" s="269"/>
    </row>
    <row r="928" spans="1:7">
      <c r="A928" s="269"/>
      <c r="B928" s="269"/>
      <c r="C928" s="269"/>
      <c r="D928" s="269"/>
      <c r="E928" s="285"/>
      <c r="F928" s="269"/>
      <c r="G928" s="269"/>
    </row>
    <row r="929" spans="1:7">
      <c r="A929" s="269"/>
      <c r="B929" s="269"/>
      <c r="C929" s="269"/>
      <c r="D929" s="269"/>
      <c r="E929" s="285"/>
      <c r="F929" s="269"/>
      <c r="G929" s="269"/>
    </row>
    <row r="930" spans="1:7">
      <c r="A930" s="269"/>
      <c r="B930" s="269"/>
      <c r="C930" s="269"/>
      <c r="D930" s="269"/>
      <c r="E930" s="285"/>
      <c r="F930" s="269"/>
      <c r="G930" s="269"/>
    </row>
    <row r="931" spans="1:7">
      <c r="A931" s="269"/>
      <c r="B931" s="269"/>
      <c r="C931" s="269"/>
      <c r="D931" s="269"/>
      <c r="E931" s="285"/>
      <c r="F931" s="269"/>
      <c r="G931" s="269"/>
    </row>
    <row r="932" spans="1:7">
      <c r="A932" s="269"/>
      <c r="B932" s="269"/>
      <c r="C932" s="269"/>
      <c r="D932" s="269"/>
      <c r="E932" s="285"/>
      <c r="F932" s="269"/>
      <c r="G932" s="269"/>
    </row>
  </sheetData>
  <mergeCells count="582">
    <mergeCell ref="C15:D15"/>
    <mergeCell ref="C16:D16"/>
    <mergeCell ref="C18:D18"/>
    <mergeCell ref="C19:D19"/>
    <mergeCell ref="C21:D21"/>
    <mergeCell ref="C22:D22"/>
    <mergeCell ref="A1:G1"/>
    <mergeCell ref="A3:B3"/>
    <mergeCell ref="A4:B4"/>
    <mergeCell ref="E4:G4"/>
    <mergeCell ref="C9:D9"/>
    <mergeCell ref="C10:D10"/>
    <mergeCell ref="C12:D12"/>
    <mergeCell ref="C13:D13"/>
    <mergeCell ref="C32:D32"/>
    <mergeCell ref="C34:D34"/>
    <mergeCell ref="C35:D35"/>
    <mergeCell ref="C40:D40"/>
    <mergeCell ref="C42:D42"/>
    <mergeCell ref="C44:D44"/>
    <mergeCell ref="C46:G46"/>
    <mergeCell ref="C47:D47"/>
    <mergeCell ref="C24:D24"/>
    <mergeCell ref="C25:D25"/>
    <mergeCell ref="C27:G27"/>
    <mergeCell ref="C28:G28"/>
    <mergeCell ref="C29:D29"/>
    <mergeCell ref="C31:D31"/>
    <mergeCell ref="C61:D61"/>
    <mergeCell ref="C62:D62"/>
    <mergeCell ref="C63:D63"/>
    <mergeCell ref="C64:D64"/>
    <mergeCell ref="C65:D65"/>
    <mergeCell ref="C66:D66"/>
    <mergeCell ref="C48:D48"/>
    <mergeCell ref="C50:D50"/>
    <mergeCell ref="C52:D52"/>
    <mergeCell ref="C56:D56"/>
    <mergeCell ref="C57:D57"/>
    <mergeCell ref="C58:D58"/>
    <mergeCell ref="C59:D59"/>
    <mergeCell ref="C60:D60"/>
    <mergeCell ref="C73:D73"/>
    <mergeCell ref="C74:D74"/>
    <mergeCell ref="C75:D75"/>
    <mergeCell ref="C76:D76"/>
    <mergeCell ref="C77:D77"/>
    <mergeCell ref="C78:D78"/>
    <mergeCell ref="C67:D67"/>
    <mergeCell ref="C68:D68"/>
    <mergeCell ref="C69:D69"/>
    <mergeCell ref="C70:D70"/>
    <mergeCell ref="C71:D71"/>
    <mergeCell ref="C72:D72"/>
    <mergeCell ref="C87:D87"/>
    <mergeCell ref="C88:D88"/>
    <mergeCell ref="C89:D89"/>
    <mergeCell ref="C90:D90"/>
    <mergeCell ref="C92:D92"/>
    <mergeCell ref="C93:D93"/>
    <mergeCell ref="C79:D79"/>
    <mergeCell ref="C81:D81"/>
    <mergeCell ref="C82:D82"/>
    <mergeCell ref="C83:D83"/>
    <mergeCell ref="C84:D84"/>
    <mergeCell ref="C86:G86"/>
    <mergeCell ref="C110:D110"/>
    <mergeCell ref="C112:D112"/>
    <mergeCell ref="C114:D114"/>
    <mergeCell ref="C115:D115"/>
    <mergeCell ref="C117:D117"/>
    <mergeCell ref="C118:D118"/>
    <mergeCell ref="C95:D95"/>
    <mergeCell ref="C96:D96"/>
    <mergeCell ref="C98:D98"/>
    <mergeCell ref="C102:D102"/>
    <mergeCell ref="C104:D104"/>
    <mergeCell ref="C106:D106"/>
    <mergeCell ref="C107:D107"/>
    <mergeCell ref="C109:D109"/>
    <mergeCell ref="C127:D127"/>
    <mergeCell ref="C128:D128"/>
    <mergeCell ref="C129:D129"/>
    <mergeCell ref="C130:D130"/>
    <mergeCell ref="C131:D131"/>
    <mergeCell ref="C132:D132"/>
    <mergeCell ref="C120:D120"/>
    <mergeCell ref="C121:D121"/>
    <mergeCell ref="C122:D122"/>
    <mergeCell ref="C123:D123"/>
    <mergeCell ref="C125:G125"/>
    <mergeCell ref="C126:D126"/>
    <mergeCell ref="C140:D140"/>
    <mergeCell ref="C142:D142"/>
    <mergeCell ref="C143:D143"/>
    <mergeCell ref="C144:D144"/>
    <mergeCell ref="C145:D145"/>
    <mergeCell ref="C146:D146"/>
    <mergeCell ref="C134:D134"/>
    <mergeCell ref="C135:D135"/>
    <mergeCell ref="C136:D136"/>
    <mergeCell ref="C137:D137"/>
    <mergeCell ref="C138:D138"/>
    <mergeCell ref="C139:D139"/>
    <mergeCell ref="C159:D159"/>
    <mergeCell ref="C161:D161"/>
    <mergeCell ref="C162:D162"/>
    <mergeCell ref="C163:D163"/>
    <mergeCell ref="C164:D164"/>
    <mergeCell ref="C165:D165"/>
    <mergeCell ref="C147:D147"/>
    <mergeCell ref="C148:D148"/>
    <mergeCell ref="C150:D150"/>
    <mergeCell ref="C154:G154"/>
    <mergeCell ref="C155:D155"/>
    <mergeCell ref="C156:D156"/>
    <mergeCell ref="C157:D157"/>
    <mergeCell ref="C158:D158"/>
    <mergeCell ref="C173:D173"/>
    <mergeCell ref="C175:D175"/>
    <mergeCell ref="C176:D176"/>
    <mergeCell ref="C177:D177"/>
    <mergeCell ref="C178:D178"/>
    <mergeCell ref="C179:D179"/>
    <mergeCell ref="C166:D166"/>
    <mergeCell ref="C167:D167"/>
    <mergeCell ref="C168:D168"/>
    <mergeCell ref="C169:D169"/>
    <mergeCell ref="C170:D170"/>
    <mergeCell ref="C171:D171"/>
    <mergeCell ref="C188:D188"/>
    <mergeCell ref="C189:D189"/>
    <mergeCell ref="C190:D190"/>
    <mergeCell ref="C192:D192"/>
    <mergeCell ref="C193:D193"/>
    <mergeCell ref="C194:D194"/>
    <mergeCell ref="C181:D181"/>
    <mergeCell ref="C183:D183"/>
    <mergeCell ref="C184:D184"/>
    <mergeCell ref="C185:D185"/>
    <mergeCell ref="C186:D186"/>
    <mergeCell ref="C187:D187"/>
    <mergeCell ref="C208:D208"/>
    <mergeCell ref="C210:G210"/>
    <mergeCell ref="C211:D211"/>
    <mergeCell ref="C213:G213"/>
    <mergeCell ref="C214:D214"/>
    <mergeCell ref="C216:G216"/>
    <mergeCell ref="C195:D195"/>
    <mergeCell ref="C199:D199"/>
    <mergeCell ref="C200:D200"/>
    <mergeCell ref="C201:D201"/>
    <mergeCell ref="C203:G203"/>
    <mergeCell ref="C204:D204"/>
    <mergeCell ref="C205:D205"/>
    <mergeCell ref="C207:G207"/>
    <mergeCell ref="C223:D223"/>
    <mergeCell ref="C224:D224"/>
    <mergeCell ref="C225:D225"/>
    <mergeCell ref="C226:D226"/>
    <mergeCell ref="C227:D227"/>
    <mergeCell ref="C228:D228"/>
    <mergeCell ref="C217:G217"/>
    <mergeCell ref="C218:G218"/>
    <mergeCell ref="C219:G219"/>
    <mergeCell ref="C220:G220"/>
    <mergeCell ref="C221:D221"/>
    <mergeCell ref="C222:D222"/>
    <mergeCell ref="C236:D236"/>
    <mergeCell ref="C238:G238"/>
    <mergeCell ref="C239:G239"/>
    <mergeCell ref="C240:G240"/>
    <mergeCell ref="C241:G241"/>
    <mergeCell ref="C242:G242"/>
    <mergeCell ref="C229:D229"/>
    <mergeCell ref="C230:D230"/>
    <mergeCell ref="C231:D231"/>
    <mergeCell ref="C232:D232"/>
    <mergeCell ref="C233:D233"/>
    <mergeCell ref="C235:G235"/>
    <mergeCell ref="C251:G251"/>
    <mergeCell ref="C252:G252"/>
    <mergeCell ref="C253:D253"/>
    <mergeCell ref="C255:G255"/>
    <mergeCell ref="C256:D256"/>
    <mergeCell ref="C258:G258"/>
    <mergeCell ref="C243:D243"/>
    <mergeCell ref="C245:G245"/>
    <mergeCell ref="C246:D246"/>
    <mergeCell ref="C248:G248"/>
    <mergeCell ref="C249:G249"/>
    <mergeCell ref="C250:G250"/>
    <mergeCell ref="C267:D267"/>
    <mergeCell ref="C268:D268"/>
    <mergeCell ref="C269:D269"/>
    <mergeCell ref="C270:D270"/>
    <mergeCell ref="C271:D271"/>
    <mergeCell ref="C273:D273"/>
    <mergeCell ref="C259:G259"/>
    <mergeCell ref="C260:G260"/>
    <mergeCell ref="C261:G261"/>
    <mergeCell ref="C262:G262"/>
    <mergeCell ref="C263:D263"/>
    <mergeCell ref="C265:D265"/>
    <mergeCell ref="C283:G283"/>
    <mergeCell ref="C284:D284"/>
    <mergeCell ref="C286:G286"/>
    <mergeCell ref="C287:D287"/>
    <mergeCell ref="C289:G289"/>
    <mergeCell ref="C290:D290"/>
    <mergeCell ref="C275:G275"/>
    <mergeCell ref="C276:D276"/>
    <mergeCell ref="C278:G278"/>
    <mergeCell ref="C279:D279"/>
    <mergeCell ref="C280:D280"/>
    <mergeCell ref="C281:D281"/>
    <mergeCell ref="C309:G309"/>
    <mergeCell ref="C310:D310"/>
    <mergeCell ref="C311:D311"/>
    <mergeCell ref="C313:D313"/>
    <mergeCell ref="C315:D315"/>
    <mergeCell ref="C316:D316"/>
    <mergeCell ref="C291:D291"/>
    <mergeCell ref="C292:D292"/>
    <mergeCell ref="C301:G301"/>
    <mergeCell ref="C302:D302"/>
    <mergeCell ref="C303:D303"/>
    <mergeCell ref="C305:G305"/>
    <mergeCell ref="C306:D306"/>
    <mergeCell ref="C307:D307"/>
    <mergeCell ref="C325:D325"/>
    <mergeCell ref="C326:D326"/>
    <mergeCell ref="C327:D327"/>
    <mergeCell ref="C328:D328"/>
    <mergeCell ref="C330:D330"/>
    <mergeCell ref="C331:D331"/>
    <mergeCell ref="C317:D317"/>
    <mergeCell ref="C318:D318"/>
    <mergeCell ref="C320:D320"/>
    <mergeCell ref="C321:D321"/>
    <mergeCell ref="C322:D322"/>
    <mergeCell ref="C323:D323"/>
    <mergeCell ref="C345:G345"/>
    <mergeCell ref="C346:D346"/>
    <mergeCell ref="C350:G350"/>
    <mergeCell ref="C351:G351"/>
    <mergeCell ref="C352:D352"/>
    <mergeCell ref="C353:D353"/>
    <mergeCell ref="C354:D354"/>
    <mergeCell ref="C355:D355"/>
    <mergeCell ref="C332:D332"/>
    <mergeCell ref="C333:D333"/>
    <mergeCell ref="C335:D335"/>
    <mergeCell ref="C339:D339"/>
    <mergeCell ref="C340:D340"/>
    <mergeCell ref="C341:D341"/>
    <mergeCell ref="C342:D342"/>
    <mergeCell ref="C343:D343"/>
    <mergeCell ref="C368:D368"/>
    <mergeCell ref="C370:D370"/>
    <mergeCell ref="C372:D372"/>
    <mergeCell ref="C374:D374"/>
    <mergeCell ref="C376:D376"/>
    <mergeCell ref="C378:D378"/>
    <mergeCell ref="C356:D356"/>
    <mergeCell ref="C358:D358"/>
    <mergeCell ref="C360:D360"/>
    <mergeCell ref="C362:D362"/>
    <mergeCell ref="C364:D364"/>
    <mergeCell ref="C366:D366"/>
    <mergeCell ref="C393:G393"/>
    <mergeCell ref="C394:D394"/>
    <mergeCell ref="C395:D395"/>
    <mergeCell ref="C396:D396"/>
    <mergeCell ref="C397:D397"/>
    <mergeCell ref="C398:D398"/>
    <mergeCell ref="C382:G382"/>
    <mergeCell ref="C383:D383"/>
    <mergeCell ref="C385:D385"/>
    <mergeCell ref="C387:G387"/>
    <mergeCell ref="C388:D388"/>
    <mergeCell ref="C390:G390"/>
    <mergeCell ref="C391:G391"/>
    <mergeCell ref="C392:G392"/>
    <mergeCell ref="C414:D414"/>
    <mergeCell ref="C416:D416"/>
    <mergeCell ref="C418:G418"/>
    <mergeCell ref="C419:D419"/>
    <mergeCell ref="C421:G421"/>
    <mergeCell ref="C422:D422"/>
    <mergeCell ref="C399:D399"/>
    <mergeCell ref="C403:D403"/>
    <mergeCell ref="C405:D405"/>
    <mergeCell ref="C407:D407"/>
    <mergeCell ref="C408:D408"/>
    <mergeCell ref="C409:D409"/>
    <mergeCell ref="C410:D410"/>
    <mergeCell ref="C412:D412"/>
    <mergeCell ref="C433:D433"/>
    <mergeCell ref="C434:D434"/>
    <mergeCell ref="C435:D435"/>
    <mergeCell ref="C437:D437"/>
    <mergeCell ref="C439:D439"/>
    <mergeCell ref="C440:D440"/>
    <mergeCell ref="C424:G424"/>
    <mergeCell ref="C425:D425"/>
    <mergeCell ref="C426:D426"/>
    <mergeCell ref="C428:D428"/>
    <mergeCell ref="C429:D429"/>
    <mergeCell ref="C431:D431"/>
    <mergeCell ref="C449:D449"/>
    <mergeCell ref="C451:D451"/>
    <mergeCell ref="C452:D452"/>
    <mergeCell ref="C453:D453"/>
    <mergeCell ref="C454:D454"/>
    <mergeCell ref="C456:D456"/>
    <mergeCell ref="C441:D441"/>
    <mergeCell ref="C442:D442"/>
    <mergeCell ref="C444:D444"/>
    <mergeCell ref="C445:D445"/>
    <mergeCell ref="C447:D447"/>
    <mergeCell ref="C448:D448"/>
    <mergeCell ref="C471:D471"/>
    <mergeCell ref="C472:D472"/>
    <mergeCell ref="C474:G474"/>
    <mergeCell ref="C475:G475"/>
    <mergeCell ref="C476:G476"/>
    <mergeCell ref="C477:G477"/>
    <mergeCell ref="C457:D457"/>
    <mergeCell ref="C458:D458"/>
    <mergeCell ref="C459:D459"/>
    <mergeCell ref="C463:D463"/>
    <mergeCell ref="C465:D465"/>
    <mergeCell ref="C467:D467"/>
    <mergeCell ref="C469:D469"/>
    <mergeCell ref="C470:D470"/>
    <mergeCell ref="C484:D484"/>
    <mergeCell ref="C485:D485"/>
    <mergeCell ref="C487:D487"/>
    <mergeCell ref="C506:D506"/>
    <mergeCell ref="C508:G508"/>
    <mergeCell ref="C509:D509"/>
    <mergeCell ref="C511:G511"/>
    <mergeCell ref="C478:G478"/>
    <mergeCell ref="C479:G479"/>
    <mergeCell ref="C480:G480"/>
    <mergeCell ref="C481:G481"/>
    <mergeCell ref="C482:D482"/>
    <mergeCell ref="C483:D483"/>
    <mergeCell ref="C494:D494"/>
    <mergeCell ref="C496:G496"/>
    <mergeCell ref="C497:G497"/>
    <mergeCell ref="C498:G498"/>
    <mergeCell ref="C499:D499"/>
    <mergeCell ref="C500:D500"/>
    <mergeCell ref="C502:G502"/>
    <mergeCell ref="C503:D503"/>
    <mergeCell ref="C505:G505"/>
    <mergeCell ref="C519:D519"/>
    <mergeCell ref="C521:D521"/>
    <mergeCell ref="C522:D522"/>
    <mergeCell ref="C527:D527"/>
    <mergeCell ref="C529:D529"/>
    <mergeCell ref="C530:D530"/>
    <mergeCell ref="C532:G532"/>
    <mergeCell ref="C533:G533"/>
    <mergeCell ref="C512:G512"/>
    <mergeCell ref="C513:D513"/>
    <mergeCell ref="C514:D514"/>
    <mergeCell ref="C516:G516"/>
    <mergeCell ref="C517:G517"/>
    <mergeCell ref="C518:D518"/>
    <mergeCell ref="C541:D541"/>
    <mergeCell ref="C542:D542"/>
    <mergeCell ref="C544:D544"/>
    <mergeCell ref="C546:G546"/>
    <mergeCell ref="C547:G547"/>
    <mergeCell ref="C548:G548"/>
    <mergeCell ref="C534:G534"/>
    <mergeCell ref="C535:D535"/>
    <mergeCell ref="C536:D536"/>
    <mergeCell ref="C537:D537"/>
    <mergeCell ref="C539:G539"/>
    <mergeCell ref="C540:D540"/>
    <mergeCell ref="C555:D555"/>
    <mergeCell ref="C557:D557"/>
    <mergeCell ref="C558:D558"/>
    <mergeCell ref="C559:D559"/>
    <mergeCell ref="C561:G561"/>
    <mergeCell ref="C562:G562"/>
    <mergeCell ref="C549:G549"/>
    <mergeCell ref="C550:G550"/>
    <mergeCell ref="C551:G551"/>
    <mergeCell ref="C552:G552"/>
    <mergeCell ref="C553:G553"/>
    <mergeCell ref="C554:G554"/>
    <mergeCell ref="C569:D569"/>
    <mergeCell ref="C571:G571"/>
    <mergeCell ref="C572:G572"/>
    <mergeCell ref="C573:G573"/>
    <mergeCell ref="C574:G574"/>
    <mergeCell ref="C575:G575"/>
    <mergeCell ref="C563:G563"/>
    <mergeCell ref="C564:G564"/>
    <mergeCell ref="C565:G565"/>
    <mergeCell ref="C566:G566"/>
    <mergeCell ref="C567:G567"/>
    <mergeCell ref="C568:G568"/>
    <mergeCell ref="C585:D585"/>
    <mergeCell ref="C586:D586"/>
    <mergeCell ref="C588:D588"/>
    <mergeCell ref="C589:D589"/>
    <mergeCell ref="C590:D590"/>
    <mergeCell ref="C591:D591"/>
    <mergeCell ref="C576:G576"/>
    <mergeCell ref="C577:G577"/>
    <mergeCell ref="C578:G578"/>
    <mergeCell ref="C579:D579"/>
    <mergeCell ref="C582:D582"/>
    <mergeCell ref="C584:D584"/>
    <mergeCell ref="C607:D607"/>
    <mergeCell ref="C609:G609"/>
    <mergeCell ref="C610:G610"/>
    <mergeCell ref="C611:D611"/>
    <mergeCell ref="C612:D612"/>
    <mergeCell ref="C614:G614"/>
    <mergeCell ref="C596:D596"/>
    <mergeCell ref="C598:D598"/>
    <mergeCell ref="C600:D600"/>
    <mergeCell ref="C601:D601"/>
    <mergeCell ref="C602:D602"/>
    <mergeCell ref="C603:D603"/>
    <mergeCell ref="C605:G605"/>
    <mergeCell ref="C606:G606"/>
    <mergeCell ref="C630:G630"/>
    <mergeCell ref="C631:D631"/>
    <mergeCell ref="C633:G633"/>
    <mergeCell ref="C634:D634"/>
    <mergeCell ref="C635:D635"/>
    <mergeCell ref="C636:D636"/>
    <mergeCell ref="C637:D637"/>
    <mergeCell ref="C639:D639"/>
    <mergeCell ref="C615:G615"/>
    <mergeCell ref="C616:D616"/>
    <mergeCell ref="C618:G618"/>
    <mergeCell ref="C619:D619"/>
    <mergeCell ref="C624:G624"/>
    <mergeCell ref="C625:D625"/>
    <mergeCell ref="C655:D655"/>
    <mergeCell ref="C656:D656"/>
    <mergeCell ref="C657:D657"/>
    <mergeCell ref="C658:D658"/>
    <mergeCell ref="C659:D659"/>
    <mergeCell ref="C661:D661"/>
    <mergeCell ref="C640:D640"/>
    <mergeCell ref="C641:D641"/>
    <mergeCell ref="C642:D642"/>
    <mergeCell ref="C647:D647"/>
    <mergeCell ref="C649:G649"/>
    <mergeCell ref="C650:D650"/>
    <mergeCell ref="C652:D652"/>
    <mergeCell ref="C654:G654"/>
    <mergeCell ref="C662:D662"/>
    <mergeCell ref="C663:D663"/>
    <mergeCell ref="C664:D664"/>
    <mergeCell ref="C665:D665"/>
    <mergeCell ref="C666:D666"/>
    <mergeCell ref="C684:G684"/>
    <mergeCell ref="C685:D685"/>
    <mergeCell ref="C687:G687"/>
    <mergeCell ref="C689:G689"/>
    <mergeCell ref="C671:G671"/>
    <mergeCell ref="C672:D672"/>
    <mergeCell ref="C673:D673"/>
    <mergeCell ref="C674:D674"/>
    <mergeCell ref="C675:D675"/>
    <mergeCell ref="C678:G678"/>
    <mergeCell ref="C679:D679"/>
    <mergeCell ref="C681:G681"/>
    <mergeCell ref="C682:D682"/>
    <mergeCell ref="C707:G707"/>
    <mergeCell ref="C708:G708"/>
    <mergeCell ref="C709:G709"/>
    <mergeCell ref="C710:G710"/>
    <mergeCell ref="C711:G711"/>
    <mergeCell ref="C712:G712"/>
    <mergeCell ref="C713:D713"/>
    <mergeCell ref="C715:G715"/>
    <mergeCell ref="C694:D694"/>
    <mergeCell ref="C696:G696"/>
    <mergeCell ref="C697:G697"/>
    <mergeCell ref="C698:D698"/>
    <mergeCell ref="C699:D699"/>
    <mergeCell ref="C701:D701"/>
    <mergeCell ref="C702:D702"/>
    <mergeCell ref="C723:G723"/>
    <mergeCell ref="C724:D724"/>
    <mergeCell ref="C725:D725"/>
    <mergeCell ref="C726:D726"/>
    <mergeCell ref="C727:D727"/>
    <mergeCell ref="C729:G729"/>
    <mergeCell ref="C716:D716"/>
    <mergeCell ref="C718:G718"/>
    <mergeCell ref="C719:G719"/>
    <mergeCell ref="C720:G720"/>
    <mergeCell ref="C721:G721"/>
    <mergeCell ref="C722:G722"/>
    <mergeCell ref="C737:D737"/>
    <mergeCell ref="C738:D738"/>
    <mergeCell ref="C739:D739"/>
    <mergeCell ref="C740:D740"/>
    <mergeCell ref="C742:G742"/>
    <mergeCell ref="C743:G743"/>
    <mergeCell ref="C730:D730"/>
    <mergeCell ref="C731:D731"/>
    <mergeCell ref="C732:D732"/>
    <mergeCell ref="C733:D733"/>
    <mergeCell ref="C735:G735"/>
    <mergeCell ref="C736:G736"/>
    <mergeCell ref="C751:G751"/>
    <mergeCell ref="C752:G752"/>
    <mergeCell ref="C753:G753"/>
    <mergeCell ref="C754:D754"/>
    <mergeCell ref="C759:D759"/>
    <mergeCell ref="C760:D760"/>
    <mergeCell ref="C762:D762"/>
    <mergeCell ref="C763:D763"/>
    <mergeCell ref="C744:G744"/>
    <mergeCell ref="C745:G745"/>
    <mergeCell ref="C746:G746"/>
    <mergeCell ref="C747:G747"/>
    <mergeCell ref="C748:D748"/>
    <mergeCell ref="C750:G750"/>
    <mergeCell ref="C776:D776"/>
    <mergeCell ref="C777:D777"/>
    <mergeCell ref="C779:G779"/>
    <mergeCell ref="C780:D780"/>
    <mergeCell ref="C781:D781"/>
    <mergeCell ref="C782:D782"/>
    <mergeCell ref="C765:G765"/>
    <mergeCell ref="C766:G766"/>
    <mergeCell ref="C767:D767"/>
    <mergeCell ref="C771:G771"/>
    <mergeCell ref="C772:D772"/>
    <mergeCell ref="C773:D773"/>
    <mergeCell ref="C774:D774"/>
    <mergeCell ref="C775:D775"/>
    <mergeCell ref="C790:D790"/>
    <mergeCell ref="C791:D791"/>
    <mergeCell ref="C793:D793"/>
    <mergeCell ref="C794:D794"/>
    <mergeCell ref="C795:D795"/>
    <mergeCell ref="C796:D796"/>
    <mergeCell ref="C783:D783"/>
    <mergeCell ref="C784:D784"/>
    <mergeCell ref="C785:D785"/>
    <mergeCell ref="C787:D787"/>
    <mergeCell ref="C788:D788"/>
    <mergeCell ref="C789:D789"/>
    <mergeCell ref="C829:D829"/>
    <mergeCell ref="C831:D831"/>
    <mergeCell ref="C833:G833"/>
    <mergeCell ref="C841:G841"/>
    <mergeCell ref="C846:G846"/>
    <mergeCell ref="C847:G847"/>
    <mergeCell ref="C848:G848"/>
    <mergeCell ref="C849:G849"/>
    <mergeCell ref="C797:D797"/>
    <mergeCell ref="C811:G811"/>
    <mergeCell ref="C813:G813"/>
    <mergeCell ref="C823:D823"/>
    <mergeCell ref="C825:D825"/>
    <mergeCell ref="C827:D827"/>
    <mergeCell ref="C856:G856"/>
    <mergeCell ref="C857:G857"/>
    <mergeCell ref="C858:G858"/>
    <mergeCell ref="C850:G850"/>
    <mergeCell ref="C851:G851"/>
    <mergeCell ref="C852:G852"/>
    <mergeCell ref="C853:G853"/>
    <mergeCell ref="C854:G854"/>
    <mergeCell ref="C855:G855"/>
  </mergeCells>
  <printOptions horizontalCentered="1" gridLinesSet="0"/>
  <pageMargins left="0.59055118110236227" right="0.39370078740157483" top="0.59055118110236227" bottom="0.98425196850393704" header="0.19685039370078741" footer="0.51181102362204722"/>
  <pageSetup paperSize="9" orientation="landscape" horizontalDpi="300" r:id="rId1"/>
  <headerFooter alignWithMargins="0">
    <oddFooter>&amp;A&amp;RStránka &amp;P</oddFooter>
  </headerFooter>
</worksheet>
</file>

<file path=xl/worksheets/sheet5.xml><?xml version="1.0" encoding="utf-8"?>
<worksheet xmlns="http://schemas.openxmlformats.org/spreadsheetml/2006/main" xmlns:r="http://schemas.openxmlformats.org/officeDocument/2006/relationships">
  <sheetPr codeName="List22"/>
  <dimension ref="A1:BE51"/>
  <sheetViews>
    <sheetView topLeftCell="A12" zoomScaleNormal="100" workbookViewId="0">
      <selection activeCell="A36" sqref="A36:G46"/>
    </sheetView>
  </sheetViews>
  <sheetFormatPr defaultRowHeight="12.75"/>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c r="A1" s="88" t="s">
        <v>29</v>
      </c>
      <c r="B1" s="89"/>
      <c r="C1" s="89"/>
      <c r="D1" s="89"/>
      <c r="E1" s="89"/>
      <c r="F1" s="89"/>
      <c r="G1" s="89"/>
    </row>
    <row r="2" spans="1:57" ht="12.75" customHeight="1">
      <c r="A2" s="90" t="s">
        <v>30</v>
      </c>
      <c r="B2" s="91"/>
      <c r="C2" s="92" t="s">
        <v>101</v>
      </c>
      <c r="D2" s="92" t="s">
        <v>1036</v>
      </c>
      <c r="E2" s="91"/>
      <c r="F2" s="93" t="s">
        <v>31</v>
      </c>
      <c r="G2" s="94"/>
    </row>
    <row r="3" spans="1:57" ht="3" hidden="1" customHeight="1">
      <c r="A3" s="95"/>
      <c r="B3" s="96"/>
      <c r="C3" s="97"/>
      <c r="D3" s="97"/>
      <c r="E3" s="96"/>
      <c r="F3" s="98"/>
      <c r="G3" s="99"/>
    </row>
    <row r="4" spans="1:57" ht="12" customHeight="1">
      <c r="A4" s="100" t="s">
        <v>32</v>
      </c>
      <c r="B4" s="96"/>
      <c r="C4" s="97"/>
      <c r="D4" s="97"/>
      <c r="E4" s="96"/>
      <c r="F4" s="98" t="s">
        <v>33</v>
      </c>
      <c r="G4" s="101"/>
    </row>
    <row r="5" spans="1:57" ht="12.95" customHeight="1">
      <c r="A5" s="102" t="s">
        <v>1035</v>
      </c>
      <c r="B5" s="103"/>
      <c r="C5" s="104" t="s">
        <v>1036</v>
      </c>
      <c r="D5" s="105"/>
      <c r="E5" s="106"/>
      <c r="F5" s="98" t="s">
        <v>34</v>
      </c>
      <c r="G5" s="99"/>
    </row>
    <row r="6" spans="1:57" ht="12.95" customHeight="1">
      <c r="A6" s="100" t="s">
        <v>35</v>
      </c>
      <c r="B6" s="96"/>
      <c r="C6" s="97"/>
      <c r="D6" s="97"/>
      <c r="E6" s="96"/>
      <c r="F6" s="107" t="s">
        <v>36</v>
      </c>
      <c r="G6" s="108">
        <v>0</v>
      </c>
      <c r="O6" s="109"/>
    </row>
    <row r="7" spans="1:57" ht="12.95" customHeight="1">
      <c r="A7" s="110" t="s">
        <v>101</v>
      </c>
      <c r="B7" s="111"/>
      <c r="C7" s="112" t="s">
        <v>102</v>
      </c>
      <c r="D7" s="113"/>
      <c r="E7" s="113"/>
      <c r="F7" s="114" t="s">
        <v>37</v>
      </c>
      <c r="G7" s="108">
        <f>IF(G6=0,,ROUND((F30+F32)/G6,1))</f>
        <v>0</v>
      </c>
    </row>
    <row r="8" spans="1:57">
      <c r="A8" s="115" t="s">
        <v>38</v>
      </c>
      <c r="B8" s="98"/>
      <c r="C8" s="307" t="s">
        <v>1757</v>
      </c>
      <c r="D8" s="307"/>
      <c r="E8" s="308"/>
      <c r="F8" s="116" t="s">
        <v>39</v>
      </c>
      <c r="G8" s="117"/>
      <c r="H8" s="118"/>
      <c r="I8" s="119"/>
    </row>
    <row r="9" spans="1:57">
      <c r="A9" s="115" t="s">
        <v>40</v>
      </c>
      <c r="B9" s="98"/>
      <c r="C9" s="307"/>
      <c r="D9" s="307"/>
      <c r="E9" s="308"/>
      <c r="F9" s="98"/>
      <c r="G9" s="120"/>
      <c r="H9" s="121"/>
    </row>
    <row r="10" spans="1:57">
      <c r="A10" s="115" t="s">
        <v>41</v>
      </c>
      <c r="B10" s="98"/>
      <c r="C10" s="307" t="s">
        <v>1758</v>
      </c>
      <c r="D10" s="307"/>
      <c r="E10" s="307"/>
      <c r="F10" s="122"/>
      <c r="G10" s="123"/>
      <c r="H10" s="124"/>
    </row>
    <row r="11" spans="1:57" ht="13.5" customHeight="1">
      <c r="A11" s="115" t="s">
        <v>42</v>
      </c>
      <c r="B11" s="98"/>
      <c r="C11" s="307"/>
      <c r="D11" s="307"/>
      <c r="E11" s="307"/>
      <c r="F11" s="125" t="s">
        <v>43</v>
      </c>
      <c r="G11" s="126"/>
      <c r="H11" s="121"/>
      <c r="BA11" s="127"/>
      <c r="BB11" s="127"/>
      <c r="BC11" s="127"/>
      <c r="BD11" s="127"/>
      <c r="BE11" s="127"/>
    </row>
    <row r="12" spans="1:57" ht="12.75" customHeight="1">
      <c r="A12" s="128" t="s">
        <v>44</v>
      </c>
      <c r="B12" s="96"/>
      <c r="C12" s="309"/>
      <c r="D12" s="309"/>
      <c r="E12" s="309"/>
      <c r="F12" s="129" t="s">
        <v>45</v>
      </c>
      <c r="G12" s="130"/>
      <c r="H12" s="121"/>
    </row>
    <row r="13" spans="1:57" ht="28.5" customHeight="1" thickBot="1">
      <c r="A13" s="131" t="s">
        <v>46</v>
      </c>
      <c r="B13" s="132"/>
      <c r="C13" s="132"/>
      <c r="D13" s="132"/>
      <c r="E13" s="133"/>
      <c r="F13" s="133"/>
      <c r="G13" s="134"/>
      <c r="H13" s="121"/>
    </row>
    <row r="14" spans="1:57" ht="17.25" customHeight="1" thickBot="1">
      <c r="A14" s="135" t="s">
        <v>47</v>
      </c>
      <c r="B14" s="136"/>
      <c r="C14" s="137"/>
      <c r="D14" s="138" t="s">
        <v>48</v>
      </c>
      <c r="E14" s="139"/>
      <c r="F14" s="139"/>
      <c r="G14" s="137"/>
    </row>
    <row r="15" spans="1:57" ht="15.95" customHeight="1">
      <c r="A15" s="140"/>
      <c r="B15" s="141" t="s">
        <v>49</v>
      </c>
      <c r="C15" s="142">
        <f>'SO 02 1605-002 Rek'!E31</f>
        <v>0</v>
      </c>
      <c r="D15" s="143" t="str">
        <f>'SO 02 1605-002 Rek'!A36</f>
        <v>Ztížené výrobní podmínky</v>
      </c>
      <c r="E15" s="144"/>
      <c r="F15" s="145"/>
      <c r="G15" s="142">
        <f>'SO 02 1605-002 Rek'!I36</f>
        <v>0</v>
      </c>
    </row>
    <row r="16" spans="1:57" ht="15.95" customHeight="1">
      <c r="A16" s="140" t="s">
        <v>50</v>
      </c>
      <c r="B16" s="141" t="s">
        <v>51</v>
      </c>
      <c r="C16" s="142">
        <f>'SO 02 1605-002 Rek'!F31</f>
        <v>0</v>
      </c>
      <c r="D16" s="95" t="str">
        <f>'SO 02 1605-002 Rek'!A37</f>
        <v>Ostatní náklady neuvedené</v>
      </c>
      <c r="E16" s="146"/>
      <c r="F16" s="147"/>
      <c r="G16" s="142">
        <f>'SO 02 1605-002 Rek'!I37</f>
        <v>0</v>
      </c>
    </row>
    <row r="17" spans="1:7" ht="15.95" customHeight="1">
      <c r="A17" s="140" t="s">
        <v>52</v>
      </c>
      <c r="B17" s="141" t="s">
        <v>53</v>
      </c>
      <c r="C17" s="142">
        <f>'SO 02 1605-002 Rek'!H31</f>
        <v>0</v>
      </c>
      <c r="D17" s="95" t="str">
        <f>'SO 02 1605-002 Rek'!A38</f>
        <v>Přesun stavebních kapacit</v>
      </c>
      <c r="E17" s="146"/>
      <c r="F17" s="147"/>
      <c r="G17" s="142">
        <f>'SO 02 1605-002 Rek'!I38</f>
        <v>0</v>
      </c>
    </row>
    <row r="18" spans="1:7" ht="15.95" customHeight="1">
      <c r="A18" s="148" t="s">
        <v>54</v>
      </c>
      <c r="B18" s="149" t="s">
        <v>55</v>
      </c>
      <c r="C18" s="142">
        <f>'SO 02 1605-002 Rek'!G31</f>
        <v>0</v>
      </c>
      <c r="D18" s="95" t="str">
        <f>'SO 02 1605-002 Rek'!A39</f>
        <v>Mimostaveništní doprava</v>
      </c>
      <c r="E18" s="146"/>
      <c r="F18" s="147"/>
      <c r="G18" s="142">
        <f>'SO 02 1605-002 Rek'!I39</f>
        <v>0</v>
      </c>
    </row>
    <row r="19" spans="1:7" ht="15.95" customHeight="1">
      <c r="A19" s="150" t="s">
        <v>56</v>
      </c>
      <c r="B19" s="141"/>
      <c r="C19" s="142">
        <f>SUM(C15:C18)</f>
        <v>0</v>
      </c>
      <c r="D19" s="95" t="str">
        <f>'SO 02 1605-002 Rek'!A40</f>
        <v>Zařízení staveniště</v>
      </c>
      <c r="E19" s="146"/>
      <c r="F19" s="147"/>
      <c r="G19" s="142">
        <f>'SO 02 1605-002 Rek'!I40</f>
        <v>0</v>
      </c>
    </row>
    <row r="20" spans="1:7" ht="15.95" customHeight="1">
      <c r="A20" s="150"/>
      <c r="B20" s="141"/>
      <c r="C20" s="142"/>
      <c r="D20" s="95" t="str">
        <f>'SO 02 1605-002 Rek'!A41</f>
        <v>Provoz investora</v>
      </c>
      <c r="E20" s="146"/>
      <c r="F20" s="147"/>
      <c r="G20" s="142">
        <f>'SO 02 1605-002 Rek'!I41</f>
        <v>0</v>
      </c>
    </row>
    <row r="21" spans="1:7" ht="15.95" customHeight="1">
      <c r="A21" s="150" t="s">
        <v>26</v>
      </c>
      <c r="B21" s="141"/>
      <c r="C21" s="142">
        <f>'SO 02 1605-002 Rek'!I31</f>
        <v>0</v>
      </c>
      <c r="D21" s="95" t="str">
        <f>'SO 02 1605-002 Rek'!A42</f>
        <v>Kompletační činnost (IČD)</v>
      </c>
      <c r="E21" s="146"/>
      <c r="F21" s="147"/>
      <c r="G21" s="142">
        <f>'SO 02 1605-002 Rek'!I42</f>
        <v>0</v>
      </c>
    </row>
    <row r="22" spans="1:7" ht="15.95" customHeight="1">
      <c r="A22" s="151" t="s">
        <v>57</v>
      </c>
      <c r="B22" s="121"/>
      <c r="C22" s="142">
        <f>C19+C21</f>
        <v>0</v>
      </c>
      <c r="D22" s="95" t="s">
        <v>1766</v>
      </c>
      <c r="E22" s="146"/>
      <c r="F22" s="147"/>
      <c r="G22" s="142">
        <f>G23-SUM(G15:G21)</f>
        <v>0</v>
      </c>
    </row>
    <row r="23" spans="1:7" ht="15.95" customHeight="1" thickBot="1">
      <c r="A23" s="305" t="s">
        <v>59</v>
      </c>
      <c r="B23" s="306"/>
      <c r="C23" s="152">
        <f>C22+G23</f>
        <v>0</v>
      </c>
      <c r="D23" s="153" t="s">
        <v>60</v>
      </c>
      <c r="E23" s="154"/>
      <c r="F23" s="155"/>
      <c r="G23" s="142">
        <f>'SO 02 1605-002 Rek'!H44</f>
        <v>0</v>
      </c>
    </row>
    <row r="24" spans="1:7">
      <c r="A24" s="156" t="s">
        <v>61</v>
      </c>
      <c r="B24" s="157"/>
      <c r="C24" s="158"/>
      <c r="D24" s="157" t="s">
        <v>62</v>
      </c>
      <c r="E24" s="157"/>
      <c r="F24" s="159" t="s">
        <v>63</v>
      </c>
      <c r="G24" s="160"/>
    </row>
    <row r="25" spans="1:7">
      <c r="A25" s="151" t="s">
        <v>64</v>
      </c>
      <c r="B25" s="121"/>
      <c r="C25" s="161"/>
      <c r="D25" s="121" t="s">
        <v>64</v>
      </c>
      <c r="F25" s="162" t="s">
        <v>64</v>
      </c>
      <c r="G25" s="163"/>
    </row>
    <row r="26" spans="1:7" ht="37.5" customHeight="1">
      <c r="A26" s="151" t="s">
        <v>65</v>
      </c>
      <c r="B26" s="164"/>
      <c r="C26" s="161"/>
      <c r="D26" s="121" t="s">
        <v>65</v>
      </c>
      <c r="F26" s="162" t="s">
        <v>65</v>
      </c>
      <c r="G26" s="163"/>
    </row>
    <row r="27" spans="1:7">
      <c r="A27" s="151"/>
      <c r="B27" s="165"/>
      <c r="C27" s="161"/>
      <c r="D27" s="121"/>
      <c r="F27" s="162"/>
      <c r="G27" s="163"/>
    </row>
    <row r="28" spans="1:7">
      <c r="A28" s="151" t="s">
        <v>66</v>
      </c>
      <c r="B28" s="121"/>
      <c r="C28" s="161"/>
      <c r="D28" s="162" t="s">
        <v>67</v>
      </c>
      <c r="E28" s="161"/>
      <c r="F28" s="166" t="s">
        <v>67</v>
      </c>
      <c r="G28" s="163"/>
    </row>
    <row r="29" spans="1:7" ht="69" customHeight="1">
      <c r="A29" s="151"/>
      <c r="B29" s="121"/>
      <c r="C29" s="167"/>
      <c r="D29" s="168"/>
      <c r="E29" s="167"/>
      <c r="F29" s="121"/>
      <c r="G29" s="163"/>
    </row>
    <row r="30" spans="1:7">
      <c r="A30" s="169" t="s">
        <v>11</v>
      </c>
      <c r="B30" s="170"/>
      <c r="C30" s="171">
        <v>21</v>
      </c>
      <c r="D30" s="170" t="s">
        <v>68</v>
      </c>
      <c r="E30" s="172"/>
      <c r="F30" s="300">
        <f>C23-F32</f>
        <v>0</v>
      </c>
      <c r="G30" s="301"/>
    </row>
    <row r="31" spans="1:7">
      <c r="A31" s="169" t="s">
        <v>69</v>
      </c>
      <c r="B31" s="170"/>
      <c r="C31" s="171">
        <f>C30</f>
        <v>21</v>
      </c>
      <c r="D31" s="170" t="s">
        <v>70</v>
      </c>
      <c r="E31" s="172"/>
      <c r="F31" s="300">
        <f>ROUND(PRODUCT(F30,C31/100),0)</f>
        <v>0</v>
      </c>
      <c r="G31" s="301"/>
    </row>
    <row r="32" spans="1:7">
      <c r="A32" s="169" t="s">
        <v>11</v>
      </c>
      <c r="B32" s="170"/>
      <c r="C32" s="171">
        <v>0</v>
      </c>
      <c r="D32" s="170" t="s">
        <v>70</v>
      </c>
      <c r="E32" s="172"/>
      <c r="F32" s="300">
        <v>0</v>
      </c>
      <c r="G32" s="301"/>
    </row>
    <row r="33" spans="1:8">
      <c r="A33" s="169" t="s">
        <v>69</v>
      </c>
      <c r="B33" s="173"/>
      <c r="C33" s="174">
        <f>C32</f>
        <v>0</v>
      </c>
      <c r="D33" s="170" t="s">
        <v>70</v>
      </c>
      <c r="E33" s="147"/>
      <c r="F33" s="300">
        <f>ROUND(PRODUCT(F32,C33/100),0)</f>
        <v>0</v>
      </c>
      <c r="G33" s="301"/>
    </row>
    <row r="34" spans="1:8" s="178" customFormat="1" ht="19.5" customHeight="1" thickBot="1">
      <c r="A34" s="175" t="s">
        <v>71</v>
      </c>
      <c r="B34" s="176"/>
      <c r="C34" s="176"/>
      <c r="D34" s="176"/>
      <c r="E34" s="177"/>
      <c r="F34" s="302">
        <f>ROUND(SUM(F30:F33),0)</f>
        <v>0</v>
      </c>
      <c r="G34" s="303"/>
    </row>
    <row r="36" spans="1:8">
      <c r="A36" s="2" t="s">
        <v>72</v>
      </c>
      <c r="B36" s="2"/>
      <c r="C36" s="2"/>
      <c r="D36" s="2"/>
      <c r="E36" s="2"/>
      <c r="F36" s="2"/>
      <c r="G36" s="2"/>
      <c r="H36" s="1" t="s">
        <v>1</v>
      </c>
    </row>
    <row r="37" spans="1:8" ht="14.25" customHeight="1">
      <c r="A37" s="2"/>
      <c r="B37" s="304" t="s">
        <v>1767</v>
      </c>
      <c r="C37" s="304"/>
      <c r="D37" s="304"/>
      <c r="E37" s="304"/>
      <c r="F37" s="304"/>
      <c r="G37" s="304"/>
      <c r="H37" s="1" t="s">
        <v>1</v>
      </c>
    </row>
    <row r="38" spans="1:8" ht="12.75" customHeight="1">
      <c r="A38" s="179"/>
      <c r="B38" s="304"/>
      <c r="C38" s="304"/>
      <c r="D38" s="304"/>
      <c r="E38" s="304"/>
      <c r="F38" s="304"/>
      <c r="G38" s="304"/>
      <c r="H38" s="1" t="s">
        <v>1</v>
      </c>
    </row>
    <row r="39" spans="1:8">
      <c r="A39" s="179"/>
      <c r="B39" s="304"/>
      <c r="C39" s="304"/>
      <c r="D39" s="304"/>
      <c r="E39" s="304"/>
      <c r="F39" s="304"/>
      <c r="G39" s="304"/>
      <c r="H39" s="1" t="s">
        <v>1</v>
      </c>
    </row>
    <row r="40" spans="1:8">
      <c r="A40" s="179"/>
      <c r="B40" s="304"/>
      <c r="C40" s="304"/>
      <c r="D40" s="304"/>
      <c r="E40" s="304"/>
      <c r="F40" s="304"/>
      <c r="G40" s="304"/>
      <c r="H40" s="1" t="s">
        <v>1</v>
      </c>
    </row>
    <row r="41" spans="1:8">
      <c r="A41" s="179"/>
      <c r="B41" s="304"/>
      <c r="C41" s="304"/>
      <c r="D41" s="304"/>
      <c r="E41" s="304"/>
      <c r="F41" s="304"/>
      <c r="G41" s="304"/>
      <c r="H41" s="1" t="s">
        <v>1</v>
      </c>
    </row>
    <row r="42" spans="1:8">
      <c r="A42" s="179"/>
      <c r="B42" s="304"/>
      <c r="C42" s="304"/>
      <c r="D42" s="304"/>
      <c r="E42" s="304"/>
      <c r="F42" s="304"/>
      <c r="G42" s="304"/>
      <c r="H42" s="1" t="s">
        <v>1</v>
      </c>
    </row>
    <row r="43" spans="1:8">
      <c r="A43" s="179"/>
      <c r="B43" s="304"/>
      <c r="C43" s="304"/>
      <c r="D43" s="304"/>
      <c r="E43" s="304"/>
      <c r="F43" s="304"/>
      <c r="G43" s="304"/>
      <c r="H43" s="1" t="s">
        <v>1</v>
      </c>
    </row>
    <row r="44" spans="1:8" ht="12.75" customHeight="1">
      <c r="A44" s="179"/>
      <c r="B44" s="304"/>
      <c r="C44" s="304"/>
      <c r="D44" s="304"/>
      <c r="E44" s="304"/>
      <c r="F44" s="304"/>
      <c r="G44" s="304"/>
      <c r="H44" s="1" t="s">
        <v>1</v>
      </c>
    </row>
    <row r="45" spans="1:8" ht="12.75" customHeight="1">
      <c r="A45" s="179"/>
      <c r="B45" s="304"/>
      <c r="C45" s="304"/>
      <c r="D45" s="304"/>
      <c r="E45" s="304"/>
      <c r="F45" s="304"/>
      <c r="G45" s="304"/>
      <c r="H45" s="1" t="s">
        <v>1</v>
      </c>
    </row>
    <row r="46" spans="1:8">
      <c r="B46" s="304"/>
      <c r="C46" s="304"/>
      <c r="D46" s="304"/>
      <c r="E46" s="304"/>
      <c r="F46" s="304"/>
      <c r="G46" s="304"/>
    </row>
    <row r="47" spans="1:8">
      <c r="B47" s="299"/>
      <c r="C47" s="299"/>
      <c r="D47" s="299"/>
      <c r="E47" s="299"/>
      <c r="F47" s="299"/>
      <c r="G47" s="299"/>
    </row>
    <row r="48" spans="1:8">
      <c r="B48" s="299"/>
      <c r="C48" s="299"/>
      <c r="D48" s="299"/>
      <c r="E48" s="299"/>
      <c r="F48" s="299"/>
      <c r="G48" s="299"/>
    </row>
    <row r="49" spans="2:7">
      <c r="B49" s="299"/>
      <c r="C49" s="299"/>
      <c r="D49" s="299"/>
      <c r="E49" s="299"/>
      <c r="F49" s="299"/>
      <c r="G49" s="299"/>
    </row>
    <row r="50" spans="2:7">
      <c r="B50" s="299"/>
      <c r="C50" s="299"/>
      <c r="D50" s="299"/>
      <c r="E50" s="299"/>
      <c r="F50" s="299"/>
      <c r="G50" s="299"/>
    </row>
    <row r="51" spans="2:7">
      <c r="B51" s="299"/>
      <c r="C51" s="299"/>
      <c r="D51" s="299"/>
      <c r="E51" s="299"/>
      <c r="F51" s="299"/>
      <c r="G51" s="299"/>
    </row>
  </sheetData>
  <mergeCells count="17">
    <mergeCell ref="A23:B23"/>
    <mergeCell ref="C8:E8"/>
    <mergeCell ref="C9:E9"/>
    <mergeCell ref="C10:E10"/>
    <mergeCell ref="C11:E11"/>
    <mergeCell ref="C12:E12"/>
    <mergeCell ref="B51:G51"/>
    <mergeCell ref="F30:G30"/>
    <mergeCell ref="F31:G31"/>
    <mergeCell ref="F32:G32"/>
    <mergeCell ref="F33:G33"/>
    <mergeCell ref="F34:G34"/>
    <mergeCell ref="B47:G47"/>
    <mergeCell ref="B48:G48"/>
    <mergeCell ref="B49:G49"/>
    <mergeCell ref="B50:G50"/>
    <mergeCell ref="B37:G46"/>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&amp;A</oddFooter>
  </headerFooter>
</worksheet>
</file>

<file path=xl/worksheets/sheet6.xml><?xml version="1.0" encoding="utf-8"?>
<worksheet xmlns="http://schemas.openxmlformats.org/spreadsheetml/2006/main" xmlns:r="http://schemas.openxmlformats.org/officeDocument/2006/relationships">
  <sheetPr codeName="List32"/>
  <dimension ref="A1:BE95"/>
  <sheetViews>
    <sheetView topLeftCell="A4" workbookViewId="0">
      <selection activeCell="A46" sqref="A46:I49"/>
    </sheetView>
  </sheetViews>
  <sheetFormatPr defaultRowHeight="12.75"/>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11.140625" style="1" customWidth="1"/>
    <col min="9" max="9" width="10.7109375" style="1" customWidth="1"/>
    <col min="10" max="16384" width="9.140625" style="1"/>
  </cols>
  <sheetData>
    <row r="1" spans="1:9" ht="13.5" thickTop="1">
      <c r="A1" s="310" t="s">
        <v>2</v>
      </c>
      <c r="B1" s="311"/>
      <c r="C1" s="180" t="s">
        <v>103</v>
      </c>
      <c r="D1" s="181"/>
      <c r="E1" s="182"/>
      <c r="F1" s="181"/>
      <c r="G1" s="183" t="s">
        <v>73</v>
      </c>
      <c r="H1" s="184" t="s">
        <v>101</v>
      </c>
      <c r="I1" s="185"/>
    </row>
    <row r="2" spans="1:9" ht="13.5" thickBot="1">
      <c r="A2" s="312" t="s">
        <v>74</v>
      </c>
      <c r="B2" s="313"/>
      <c r="C2" s="186" t="s">
        <v>1037</v>
      </c>
      <c r="D2" s="187"/>
      <c r="E2" s="188"/>
      <c r="F2" s="187"/>
      <c r="G2" s="314" t="s">
        <v>1036</v>
      </c>
      <c r="H2" s="315"/>
      <c r="I2" s="316"/>
    </row>
    <row r="3" spans="1:9" ht="13.5" thickTop="1">
      <c r="F3" s="121"/>
    </row>
    <row r="4" spans="1:9" ht="19.5" customHeight="1">
      <c r="A4" s="189" t="s">
        <v>75</v>
      </c>
      <c r="B4" s="190"/>
      <c r="C4" s="190"/>
      <c r="D4" s="190"/>
      <c r="E4" s="191"/>
      <c r="F4" s="190"/>
      <c r="G4" s="190"/>
      <c r="H4" s="190"/>
      <c r="I4" s="190"/>
    </row>
    <row r="5" spans="1:9" ht="13.5" thickBot="1"/>
    <row r="6" spans="1:9" s="121" customFormat="1" ht="13.5" thickBot="1">
      <c r="A6" s="192"/>
      <c r="B6" s="193" t="s">
        <v>76</v>
      </c>
      <c r="C6" s="193"/>
      <c r="D6" s="194"/>
      <c r="E6" s="195" t="s">
        <v>22</v>
      </c>
      <c r="F6" s="196" t="s">
        <v>23</v>
      </c>
      <c r="G6" s="196" t="s">
        <v>24</v>
      </c>
      <c r="H6" s="196" t="s">
        <v>25</v>
      </c>
      <c r="I6" s="197" t="s">
        <v>26</v>
      </c>
    </row>
    <row r="7" spans="1:9" s="121" customFormat="1">
      <c r="A7" s="286" t="str">
        <f>'SO 02 1605-002 Pol'!B7</f>
        <v>3</v>
      </c>
      <c r="B7" s="62" t="str">
        <f>'SO 02 1605-002 Pol'!C7</f>
        <v>Svislé a kompletní konstrukce</v>
      </c>
      <c r="D7" s="198"/>
      <c r="E7" s="287">
        <f>'SO 02 1605-002 Pol'!BA10</f>
        <v>0</v>
      </c>
      <c r="F7" s="288">
        <f>'SO 02 1605-002 Pol'!BB10</f>
        <v>0</v>
      </c>
      <c r="G7" s="288">
        <f>'SO 02 1605-002 Pol'!BC10</f>
        <v>0</v>
      </c>
      <c r="H7" s="288">
        <f>'SO 02 1605-002 Pol'!BD10</f>
        <v>0</v>
      </c>
      <c r="I7" s="289">
        <f>'SO 02 1605-002 Pol'!BE10</f>
        <v>0</v>
      </c>
    </row>
    <row r="8" spans="1:9" s="121" customFormat="1">
      <c r="A8" s="286" t="str">
        <f>'SO 02 1605-002 Pol'!B11</f>
        <v>61</v>
      </c>
      <c r="B8" s="62" t="str">
        <f>'SO 02 1605-002 Pol'!C11</f>
        <v>Upravy povrchů vnitřní</v>
      </c>
      <c r="D8" s="198"/>
      <c r="E8" s="287">
        <f>'SO 02 1605-002 Pol'!BA30</f>
        <v>0</v>
      </c>
      <c r="F8" s="288">
        <f>'SO 02 1605-002 Pol'!BB30</f>
        <v>0</v>
      </c>
      <c r="G8" s="288">
        <f>'SO 02 1605-002 Pol'!BC30</f>
        <v>0</v>
      </c>
      <c r="H8" s="288">
        <f>'SO 02 1605-002 Pol'!BD30</f>
        <v>0</v>
      </c>
      <c r="I8" s="289">
        <f>'SO 02 1605-002 Pol'!BE30</f>
        <v>0</v>
      </c>
    </row>
    <row r="9" spans="1:9" s="121" customFormat="1">
      <c r="A9" s="286" t="str">
        <f>'SO 02 1605-002 Pol'!B31</f>
        <v>62</v>
      </c>
      <c r="B9" s="62" t="str">
        <f>'SO 02 1605-002 Pol'!C31</f>
        <v>Úpravy povrchů vnější</v>
      </c>
      <c r="D9" s="198"/>
      <c r="E9" s="287">
        <f>'SO 02 1605-002 Pol'!BA50</f>
        <v>0</v>
      </c>
      <c r="F9" s="288">
        <f>'SO 02 1605-002 Pol'!BB50</f>
        <v>0</v>
      </c>
      <c r="G9" s="288">
        <f>'SO 02 1605-002 Pol'!BC50</f>
        <v>0</v>
      </c>
      <c r="H9" s="288">
        <f>'SO 02 1605-002 Pol'!BD50</f>
        <v>0</v>
      </c>
      <c r="I9" s="289">
        <f>'SO 02 1605-002 Pol'!BE50</f>
        <v>0</v>
      </c>
    </row>
    <row r="10" spans="1:9" s="121" customFormat="1">
      <c r="A10" s="286" t="str">
        <f>'SO 02 1605-002 Pol'!B51</f>
        <v>63</v>
      </c>
      <c r="B10" s="62" t="str">
        <f>'SO 02 1605-002 Pol'!C51</f>
        <v>Podlahy a podlahové konstrukce</v>
      </c>
      <c r="D10" s="198"/>
      <c r="E10" s="287">
        <f>'SO 02 1605-002 Pol'!BA56</f>
        <v>0</v>
      </c>
      <c r="F10" s="288">
        <f>'SO 02 1605-002 Pol'!BB56</f>
        <v>0</v>
      </c>
      <c r="G10" s="288">
        <f>'SO 02 1605-002 Pol'!BC56</f>
        <v>0</v>
      </c>
      <c r="H10" s="288">
        <f>'SO 02 1605-002 Pol'!BD56</f>
        <v>0</v>
      </c>
      <c r="I10" s="289">
        <f>'SO 02 1605-002 Pol'!BE56</f>
        <v>0</v>
      </c>
    </row>
    <row r="11" spans="1:9" s="121" customFormat="1">
      <c r="A11" s="286" t="str">
        <f>'SO 02 1605-002 Pol'!B57</f>
        <v>64</v>
      </c>
      <c r="B11" s="62" t="str">
        <f>'SO 02 1605-002 Pol'!C57</f>
        <v>Výplně otvorů</v>
      </c>
      <c r="D11" s="198"/>
      <c r="E11" s="287">
        <f>'SO 02 1605-002 Pol'!BA65</f>
        <v>0</v>
      </c>
      <c r="F11" s="288">
        <f>'SO 02 1605-002 Pol'!BB65</f>
        <v>0</v>
      </c>
      <c r="G11" s="288">
        <f>'SO 02 1605-002 Pol'!BC65</f>
        <v>0</v>
      </c>
      <c r="H11" s="288">
        <f>'SO 02 1605-002 Pol'!BD65</f>
        <v>0</v>
      </c>
      <c r="I11" s="289">
        <f>'SO 02 1605-002 Pol'!BE65</f>
        <v>0</v>
      </c>
    </row>
    <row r="12" spans="1:9" s="121" customFormat="1">
      <c r="A12" s="286" t="str">
        <f>'SO 02 1605-002 Pol'!B66</f>
        <v>94</v>
      </c>
      <c r="B12" s="62" t="str">
        <f>'SO 02 1605-002 Pol'!C66</f>
        <v>Lešení a stavební výtahy</v>
      </c>
      <c r="D12" s="198"/>
      <c r="E12" s="287">
        <f>'SO 02 1605-002 Pol'!BA69</f>
        <v>0</v>
      </c>
      <c r="F12" s="288">
        <f>'SO 02 1605-002 Pol'!BB69</f>
        <v>0</v>
      </c>
      <c r="G12" s="288">
        <f>'SO 02 1605-002 Pol'!BC69</f>
        <v>0</v>
      </c>
      <c r="H12" s="288">
        <f>'SO 02 1605-002 Pol'!BD69</f>
        <v>0</v>
      </c>
      <c r="I12" s="289">
        <f>'SO 02 1605-002 Pol'!BE69</f>
        <v>0</v>
      </c>
    </row>
    <row r="13" spans="1:9" s="121" customFormat="1">
      <c r="A13" s="286" t="str">
        <f>'SO 02 1605-002 Pol'!B70</f>
        <v>95</v>
      </c>
      <c r="B13" s="62" t="str">
        <f>'SO 02 1605-002 Pol'!C70</f>
        <v>Dokončovací konstrukce na pozemních stavbách</v>
      </c>
      <c r="D13" s="198"/>
      <c r="E13" s="287">
        <f>'SO 02 1605-002 Pol'!BA77</f>
        <v>0</v>
      </c>
      <c r="F13" s="288">
        <f>'SO 02 1605-002 Pol'!BB77</f>
        <v>0</v>
      </c>
      <c r="G13" s="288">
        <f>'SO 02 1605-002 Pol'!BC77</f>
        <v>0</v>
      </c>
      <c r="H13" s="288">
        <f>'SO 02 1605-002 Pol'!BD77</f>
        <v>0</v>
      </c>
      <c r="I13" s="289">
        <f>'SO 02 1605-002 Pol'!BE77</f>
        <v>0</v>
      </c>
    </row>
    <row r="14" spans="1:9" s="121" customFormat="1">
      <c r="A14" s="286" t="str">
        <f>'SO 02 1605-002 Pol'!B78</f>
        <v>96</v>
      </c>
      <c r="B14" s="62" t="str">
        <f>'SO 02 1605-002 Pol'!C78</f>
        <v>Bourání konstrukcí</v>
      </c>
      <c r="D14" s="198"/>
      <c r="E14" s="287">
        <f>'SO 02 1605-002 Pol'!BA95</f>
        <v>0</v>
      </c>
      <c r="F14" s="288">
        <f>'SO 02 1605-002 Pol'!BB95</f>
        <v>0</v>
      </c>
      <c r="G14" s="288">
        <f>'SO 02 1605-002 Pol'!BC95</f>
        <v>0</v>
      </c>
      <c r="H14" s="288">
        <f>'SO 02 1605-002 Pol'!BD95</f>
        <v>0</v>
      </c>
      <c r="I14" s="289">
        <f>'SO 02 1605-002 Pol'!BE95</f>
        <v>0</v>
      </c>
    </row>
    <row r="15" spans="1:9" s="121" customFormat="1">
      <c r="A15" s="286" t="str">
        <f>'SO 02 1605-002 Pol'!B96</f>
        <v>97</v>
      </c>
      <c r="B15" s="62" t="str">
        <f>'SO 02 1605-002 Pol'!C96</f>
        <v>Prorážení otvorů</v>
      </c>
      <c r="D15" s="198"/>
      <c r="E15" s="287">
        <f>'SO 02 1605-002 Pol'!BA111</f>
        <v>0</v>
      </c>
      <c r="F15" s="288">
        <f>'SO 02 1605-002 Pol'!BB111</f>
        <v>0</v>
      </c>
      <c r="G15" s="288">
        <f>'SO 02 1605-002 Pol'!BC111</f>
        <v>0</v>
      </c>
      <c r="H15" s="288">
        <f>'SO 02 1605-002 Pol'!BD111</f>
        <v>0</v>
      </c>
      <c r="I15" s="289">
        <f>'SO 02 1605-002 Pol'!BE111</f>
        <v>0</v>
      </c>
    </row>
    <row r="16" spans="1:9" s="121" customFormat="1">
      <c r="A16" s="286" t="str">
        <f>'SO 02 1605-002 Pol'!B112</f>
        <v>99</v>
      </c>
      <c r="B16" s="62" t="str">
        <f>'SO 02 1605-002 Pol'!C112</f>
        <v>Staveništní přesun hmot</v>
      </c>
      <c r="D16" s="198"/>
      <c r="E16" s="287">
        <f>'SO 02 1605-002 Pol'!BA114</f>
        <v>0</v>
      </c>
      <c r="F16" s="288">
        <f>'SO 02 1605-002 Pol'!BB114</f>
        <v>0</v>
      </c>
      <c r="G16" s="288">
        <f>'SO 02 1605-002 Pol'!BC114</f>
        <v>0</v>
      </c>
      <c r="H16" s="288">
        <f>'SO 02 1605-002 Pol'!BD114</f>
        <v>0</v>
      </c>
      <c r="I16" s="289">
        <f>'SO 02 1605-002 Pol'!BE114</f>
        <v>0</v>
      </c>
    </row>
    <row r="17" spans="1:9" s="121" customFormat="1">
      <c r="A17" s="286" t="str">
        <f>'SO 02 1605-002 Pol'!B115</f>
        <v>721</v>
      </c>
      <c r="B17" s="62" t="str">
        <f>'SO 02 1605-002 Pol'!C115</f>
        <v>Vnitřní kanalizace</v>
      </c>
      <c r="D17" s="198"/>
      <c r="E17" s="287">
        <f>'SO 02 1605-002 Pol'!BA126</f>
        <v>0</v>
      </c>
      <c r="F17" s="288">
        <f>'SO 02 1605-002 Pol'!BB126</f>
        <v>0</v>
      </c>
      <c r="G17" s="288">
        <f>'SO 02 1605-002 Pol'!BC126</f>
        <v>0</v>
      </c>
      <c r="H17" s="288">
        <f>'SO 02 1605-002 Pol'!BD126</f>
        <v>0</v>
      </c>
      <c r="I17" s="289">
        <f>'SO 02 1605-002 Pol'!BE126</f>
        <v>0</v>
      </c>
    </row>
    <row r="18" spans="1:9" s="121" customFormat="1">
      <c r="A18" s="286" t="str">
        <f>'SO 02 1605-002 Pol'!B127</f>
        <v>722</v>
      </c>
      <c r="B18" s="62" t="str">
        <f>'SO 02 1605-002 Pol'!C127</f>
        <v>Vnitřní vodovod</v>
      </c>
      <c r="D18" s="198"/>
      <c r="E18" s="287">
        <f>'SO 02 1605-002 Pol'!BA141</f>
        <v>0</v>
      </c>
      <c r="F18" s="288">
        <f>'SO 02 1605-002 Pol'!BB141</f>
        <v>0</v>
      </c>
      <c r="G18" s="288">
        <f>'SO 02 1605-002 Pol'!BC141</f>
        <v>0</v>
      </c>
      <c r="H18" s="288">
        <f>'SO 02 1605-002 Pol'!BD141</f>
        <v>0</v>
      </c>
      <c r="I18" s="289">
        <f>'SO 02 1605-002 Pol'!BE141</f>
        <v>0</v>
      </c>
    </row>
    <row r="19" spans="1:9" s="121" customFormat="1">
      <c r="A19" s="286" t="str">
        <f>'SO 02 1605-002 Pol'!B142</f>
        <v>725</v>
      </c>
      <c r="B19" s="62" t="str">
        <f>'SO 02 1605-002 Pol'!C142</f>
        <v>Zařizovací předměty</v>
      </c>
      <c r="D19" s="198"/>
      <c r="E19" s="287">
        <f>'SO 02 1605-002 Pol'!BA165</f>
        <v>0</v>
      </c>
      <c r="F19" s="288">
        <f>'SO 02 1605-002 Pol'!BB165</f>
        <v>0</v>
      </c>
      <c r="G19" s="288">
        <f>'SO 02 1605-002 Pol'!BC165</f>
        <v>0</v>
      </c>
      <c r="H19" s="288">
        <f>'SO 02 1605-002 Pol'!BD165</f>
        <v>0</v>
      </c>
      <c r="I19" s="289">
        <f>'SO 02 1605-002 Pol'!BE165</f>
        <v>0</v>
      </c>
    </row>
    <row r="20" spans="1:9" s="121" customFormat="1">
      <c r="A20" s="286" t="str">
        <f>'SO 02 1605-002 Pol'!B166</f>
        <v>730</v>
      </c>
      <c r="B20" s="62" t="str">
        <f>'SO 02 1605-002 Pol'!C166</f>
        <v>Ústřední vytápění</v>
      </c>
      <c r="D20" s="198"/>
      <c r="E20" s="287">
        <f>'SO 02 1605-002 Pol'!BA174</f>
        <v>0</v>
      </c>
      <c r="F20" s="288">
        <f>'SO 02 1605-002 Pol'!BB174</f>
        <v>0</v>
      </c>
      <c r="G20" s="288">
        <f>'SO 02 1605-002 Pol'!BC174</f>
        <v>0</v>
      </c>
      <c r="H20" s="288">
        <f>'SO 02 1605-002 Pol'!BD174</f>
        <v>0</v>
      </c>
      <c r="I20" s="289">
        <f>'SO 02 1605-002 Pol'!BE174</f>
        <v>0</v>
      </c>
    </row>
    <row r="21" spans="1:9" s="121" customFormat="1">
      <c r="A21" s="286" t="str">
        <f>'SO 02 1605-002 Pol'!B175</f>
        <v>7631</v>
      </c>
      <c r="B21" s="62" t="str">
        <f>'SO 02 1605-002 Pol'!C175</f>
        <v>Konstrukce sádrokartonové</v>
      </c>
      <c r="D21" s="198"/>
      <c r="E21" s="287">
        <f>'SO 02 1605-002 Pol'!BA180</f>
        <v>0</v>
      </c>
      <c r="F21" s="288">
        <f>'SO 02 1605-002 Pol'!BB180</f>
        <v>0</v>
      </c>
      <c r="G21" s="288">
        <f>'SO 02 1605-002 Pol'!BC180</f>
        <v>0</v>
      </c>
      <c r="H21" s="288">
        <f>'SO 02 1605-002 Pol'!BD180</f>
        <v>0</v>
      </c>
      <c r="I21" s="289">
        <f>'SO 02 1605-002 Pol'!BE180</f>
        <v>0</v>
      </c>
    </row>
    <row r="22" spans="1:9" s="121" customFormat="1">
      <c r="A22" s="286" t="str">
        <f>'SO 02 1605-002 Pol'!B181</f>
        <v>764</v>
      </c>
      <c r="B22" s="62" t="str">
        <f>'SO 02 1605-002 Pol'!C181</f>
        <v>Konstrukce klempířské</v>
      </c>
      <c r="D22" s="198"/>
      <c r="E22" s="287">
        <f>'SO 02 1605-002 Pol'!BA188</f>
        <v>0</v>
      </c>
      <c r="F22" s="288">
        <f>'SO 02 1605-002 Pol'!BB188</f>
        <v>0</v>
      </c>
      <c r="G22" s="288">
        <f>'SO 02 1605-002 Pol'!BC188</f>
        <v>0</v>
      </c>
      <c r="H22" s="288">
        <f>'SO 02 1605-002 Pol'!BD188</f>
        <v>0</v>
      </c>
      <c r="I22" s="289">
        <f>'SO 02 1605-002 Pol'!BE188</f>
        <v>0</v>
      </c>
    </row>
    <row r="23" spans="1:9" s="121" customFormat="1">
      <c r="A23" s="286" t="str">
        <f>'SO 02 1605-002 Pol'!B189</f>
        <v>766</v>
      </c>
      <c r="B23" s="62" t="str">
        <f>'SO 02 1605-002 Pol'!C189</f>
        <v>Konstrukce truhlářské</v>
      </c>
      <c r="D23" s="198"/>
      <c r="E23" s="287">
        <f>'SO 02 1605-002 Pol'!BA206</f>
        <v>0</v>
      </c>
      <c r="F23" s="288">
        <f>'SO 02 1605-002 Pol'!BB206</f>
        <v>0</v>
      </c>
      <c r="G23" s="288">
        <f>'SO 02 1605-002 Pol'!BC206</f>
        <v>0</v>
      </c>
      <c r="H23" s="288">
        <f>'SO 02 1605-002 Pol'!BD206</f>
        <v>0</v>
      </c>
      <c r="I23" s="289">
        <f>'SO 02 1605-002 Pol'!BE206</f>
        <v>0</v>
      </c>
    </row>
    <row r="24" spans="1:9" s="121" customFormat="1">
      <c r="A24" s="286" t="str">
        <f>'SO 02 1605-002 Pol'!B207</f>
        <v>767</v>
      </c>
      <c r="B24" s="62" t="str">
        <f>'SO 02 1605-002 Pol'!C207</f>
        <v>Konstrukce zámečnické</v>
      </c>
      <c r="D24" s="198"/>
      <c r="E24" s="287">
        <f>'SO 02 1605-002 Pol'!BA211</f>
        <v>0</v>
      </c>
      <c r="F24" s="288">
        <f>'SO 02 1605-002 Pol'!BB211</f>
        <v>0</v>
      </c>
      <c r="G24" s="288">
        <f>'SO 02 1605-002 Pol'!BC211</f>
        <v>0</v>
      </c>
      <c r="H24" s="288">
        <f>'SO 02 1605-002 Pol'!BD211</f>
        <v>0</v>
      </c>
      <c r="I24" s="289">
        <f>'SO 02 1605-002 Pol'!BE211</f>
        <v>0</v>
      </c>
    </row>
    <row r="25" spans="1:9" s="121" customFormat="1">
      <c r="A25" s="286" t="str">
        <f>'SO 02 1605-002 Pol'!B212</f>
        <v>771</v>
      </c>
      <c r="B25" s="62" t="str">
        <f>'SO 02 1605-002 Pol'!C212</f>
        <v>Podlahy z dlaždic a obklady</v>
      </c>
      <c r="D25" s="198"/>
      <c r="E25" s="287">
        <f>'SO 02 1605-002 Pol'!BA268</f>
        <v>0</v>
      </c>
      <c r="F25" s="288">
        <f>'SO 02 1605-002 Pol'!BB268</f>
        <v>0</v>
      </c>
      <c r="G25" s="288">
        <f>'SO 02 1605-002 Pol'!BC268</f>
        <v>0</v>
      </c>
      <c r="H25" s="288">
        <f>'SO 02 1605-002 Pol'!BD268</f>
        <v>0</v>
      </c>
      <c r="I25" s="289">
        <f>'SO 02 1605-002 Pol'!BE268</f>
        <v>0</v>
      </c>
    </row>
    <row r="26" spans="1:9" s="121" customFormat="1">
      <c r="A26" s="286" t="str">
        <f>'SO 02 1605-002 Pol'!B269</f>
        <v>781</v>
      </c>
      <c r="B26" s="62" t="str">
        <f>'SO 02 1605-002 Pol'!C269</f>
        <v>Obklady keramické</v>
      </c>
      <c r="D26" s="198"/>
      <c r="E26" s="287">
        <f>'SO 02 1605-002 Pol'!BA310</f>
        <v>0</v>
      </c>
      <c r="F26" s="288">
        <f>'SO 02 1605-002 Pol'!BB310</f>
        <v>0</v>
      </c>
      <c r="G26" s="288">
        <f>'SO 02 1605-002 Pol'!BC310</f>
        <v>0</v>
      </c>
      <c r="H26" s="288">
        <f>'SO 02 1605-002 Pol'!BD310</f>
        <v>0</v>
      </c>
      <c r="I26" s="289">
        <f>'SO 02 1605-002 Pol'!BE310</f>
        <v>0</v>
      </c>
    </row>
    <row r="27" spans="1:9" s="121" customFormat="1">
      <c r="A27" s="286" t="str">
        <f>'SO 02 1605-002 Pol'!B311</f>
        <v>783</v>
      </c>
      <c r="B27" s="62" t="str">
        <f>'SO 02 1605-002 Pol'!C311</f>
        <v>Nátěry</v>
      </c>
      <c r="D27" s="198"/>
      <c r="E27" s="287">
        <f>'SO 02 1605-002 Pol'!BA318</f>
        <v>0</v>
      </c>
      <c r="F27" s="288">
        <f>'SO 02 1605-002 Pol'!BB318</f>
        <v>0</v>
      </c>
      <c r="G27" s="288">
        <f>'SO 02 1605-002 Pol'!BC318</f>
        <v>0</v>
      </c>
      <c r="H27" s="288">
        <f>'SO 02 1605-002 Pol'!BD318</f>
        <v>0</v>
      </c>
      <c r="I27" s="289">
        <f>'SO 02 1605-002 Pol'!BE318</f>
        <v>0</v>
      </c>
    </row>
    <row r="28" spans="1:9" s="121" customFormat="1">
      <c r="A28" s="286" t="str">
        <f>'SO 02 1605-002 Pol'!B319</f>
        <v>784</v>
      </c>
      <c r="B28" s="62" t="str">
        <f>'SO 02 1605-002 Pol'!C319</f>
        <v>Malby</v>
      </c>
      <c r="D28" s="198"/>
      <c r="E28" s="287">
        <f>'SO 02 1605-002 Pol'!BA325</f>
        <v>0</v>
      </c>
      <c r="F28" s="288">
        <f>'SO 02 1605-002 Pol'!BB325</f>
        <v>0</v>
      </c>
      <c r="G28" s="288">
        <f>'SO 02 1605-002 Pol'!BC325</f>
        <v>0</v>
      </c>
      <c r="H28" s="288">
        <f>'SO 02 1605-002 Pol'!BD325</f>
        <v>0</v>
      </c>
      <c r="I28" s="289">
        <f>'SO 02 1605-002 Pol'!BE325</f>
        <v>0</v>
      </c>
    </row>
    <row r="29" spans="1:9" s="121" customFormat="1">
      <c r="A29" s="286" t="str">
        <f>'SO 02 1605-002 Pol'!B326</f>
        <v>D96</v>
      </c>
      <c r="B29" s="62" t="str">
        <f>'SO 02 1605-002 Pol'!C326</f>
        <v>Přesuny suti a vybouraných hmot</v>
      </c>
      <c r="D29" s="198"/>
      <c r="E29" s="287">
        <f>'SO 02 1605-002 Pol'!BA333</f>
        <v>0</v>
      </c>
      <c r="F29" s="288">
        <f>'SO 02 1605-002 Pol'!BB333</f>
        <v>0</v>
      </c>
      <c r="G29" s="288">
        <f>'SO 02 1605-002 Pol'!BC333</f>
        <v>0</v>
      </c>
      <c r="H29" s="288">
        <f>'SO 02 1605-002 Pol'!BD333</f>
        <v>0</v>
      </c>
      <c r="I29" s="289">
        <f>'SO 02 1605-002 Pol'!BE333</f>
        <v>0</v>
      </c>
    </row>
    <row r="30" spans="1:9" s="121" customFormat="1" ht="13.5" thickBot="1">
      <c r="A30" s="286" t="str">
        <f>'SO 02 1605-002 Pol'!B334</f>
        <v>M21</v>
      </c>
      <c r="B30" s="62" t="str">
        <f>'SO 02 1605-002 Pol'!C334</f>
        <v>Elektromontáže</v>
      </c>
      <c r="D30" s="198"/>
      <c r="E30" s="287">
        <f>'SO 02 1605-002 Pol'!BA346</f>
        <v>0</v>
      </c>
      <c r="F30" s="288">
        <f>'SO 02 1605-002 Pol'!BB346</f>
        <v>0</v>
      </c>
      <c r="G30" s="288">
        <f>'SO 02 1605-002 Pol'!BC346</f>
        <v>0</v>
      </c>
      <c r="H30" s="288">
        <f>'SO 02 1605-002 Pol'!BD346</f>
        <v>0</v>
      </c>
      <c r="I30" s="289">
        <f>'SO 02 1605-002 Pol'!BE346</f>
        <v>0</v>
      </c>
    </row>
    <row r="31" spans="1:9" s="14" customFormat="1" ht="13.5" thickBot="1">
      <c r="A31" s="199"/>
      <c r="B31" s="200" t="s">
        <v>77</v>
      </c>
      <c r="C31" s="200"/>
      <c r="D31" s="201"/>
      <c r="E31" s="202">
        <f>SUM(E7:E30)</f>
        <v>0</v>
      </c>
      <c r="F31" s="203">
        <f>SUM(F7:F30)</f>
        <v>0</v>
      </c>
      <c r="G31" s="203">
        <f>SUM(G7:G30)</f>
        <v>0</v>
      </c>
      <c r="H31" s="203">
        <f>SUM(H7:H30)</f>
        <v>0</v>
      </c>
      <c r="I31" s="204">
        <f>SUM(I7:I30)</f>
        <v>0</v>
      </c>
    </row>
    <row r="32" spans="1:9">
      <c r="A32" s="121"/>
      <c r="B32" s="121"/>
      <c r="C32" s="121"/>
      <c r="D32" s="121"/>
      <c r="E32" s="121"/>
      <c r="F32" s="121"/>
      <c r="G32" s="121"/>
      <c r="H32" s="121"/>
      <c r="I32" s="121"/>
    </row>
    <row r="33" spans="1:57" ht="19.5" customHeight="1">
      <c r="A33" s="190" t="s">
        <v>78</v>
      </c>
      <c r="B33" s="190"/>
      <c r="C33" s="190"/>
      <c r="D33" s="190"/>
      <c r="E33" s="190"/>
      <c r="F33" s="190"/>
      <c r="G33" s="205"/>
      <c r="H33" s="190"/>
      <c r="I33" s="190"/>
      <c r="BA33" s="127"/>
      <c r="BB33" s="127"/>
      <c r="BC33" s="127"/>
      <c r="BD33" s="127"/>
      <c r="BE33" s="127"/>
    </row>
    <row r="34" spans="1:57" ht="13.5" thickBot="1"/>
    <row r="35" spans="1:57">
      <c r="A35" s="156" t="s">
        <v>79</v>
      </c>
      <c r="B35" s="157"/>
      <c r="C35" s="157"/>
      <c r="D35" s="206"/>
      <c r="E35" s="207" t="s">
        <v>80</v>
      </c>
      <c r="F35" s="208" t="s">
        <v>12</v>
      </c>
      <c r="G35" s="209" t="s">
        <v>81</v>
      </c>
      <c r="H35" s="210"/>
      <c r="I35" s="211" t="s">
        <v>80</v>
      </c>
    </row>
    <row r="36" spans="1:57">
      <c r="A36" s="150" t="s">
        <v>1029</v>
      </c>
      <c r="B36" s="141"/>
      <c r="C36" s="141"/>
      <c r="D36" s="212"/>
      <c r="E36" s="213">
        <v>0</v>
      </c>
      <c r="F36" s="214">
        <v>0</v>
      </c>
      <c r="G36" s="215">
        <v>116339.745838816</v>
      </c>
      <c r="H36" s="216"/>
      <c r="I36" s="217">
        <f t="shared" ref="I36:I43" si="0">E36+F36*G36/100</f>
        <v>0</v>
      </c>
      <c r="BA36" s="1">
        <v>0</v>
      </c>
    </row>
    <row r="37" spans="1:57">
      <c r="A37" s="150" t="s">
        <v>58</v>
      </c>
      <c r="B37" s="141"/>
      <c r="C37" s="141"/>
      <c r="D37" s="212"/>
      <c r="E37" s="213">
        <v>0</v>
      </c>
      <c r="F37" s="214">
        <v>0</v>
      </c>
      <c r="G37" s="215">
        <v>116339.745838816</v>
      </c>
      <c r="H37" s="216"/>
      <c r="I37" s="217">
        <f t="shared" si="0"/>
        <v>0</v>
      </c>
      <c r="BA37" s="1">
        <v>0</v>
      </c>
    </row>
    <row r="38" spans="1:57">
      <c r="A38" s="150" t="s">
        <v>1030</v>
      </c>
      <c r="B38" s="141"/>
      <c r="C38" s="141"/>
      <c r="D38" s="212"/>
      <c r="E38" s="213">
        <v>0</v>
      </c>
      <c r="F38" s="214">
        <v>0</v>
      </c>
      <c r="G38" s="215">
        <v>116339.745838816</v>
      </c>
      <c r="H38" s="216"/>
      <c r="I38" s="217">
        <f t="shared" si="0"/>
        <v>0</v>
      </c>
      <c r="BA38" s="1">
        <v>0</v>
      </c>
    </row>
    <row r="39" spans="1:57">
      <c r="A39" s="150" t="s">
        <v>1031</v>
      </c>
      <c r="B39" s="141"/>
      <c r="C39" s="141"/>
      <c r="D39" s="212"/>
      <c r="E39" s="213">
        <v>0</v>
      </c>
      <c r="F39" s="214">
        <v>0</v>
      </c>
      <c r="G39" s="215">
        <v>116339.745838816</v>
      </c>
      <c r="H39" s="216"/>
      <c r="I39" s="217">
        <f t="shared" si="0"/>
        <v>0</v>
      </c>
      <c r="BA39" s="1">
        <v>0</v>
      </c>
    </row>
    <row r="40" spans="1:57">
      <c r="A40" s="150" t="s">
        <v>1032</v>
      </c>
      <c r="B40" s="141"/>
      <c r="C40" s="141"/>
      <c r="D40" s="212"/>
      <c r="E40" s="213">
        <v>0</v>
      </c>
      <c r="F40" s="214">
        <v>0</v>
      </c>
      <c r="G40" s="215">
        <v>121497.545838816</v>
      </c>
      <c r="H40" s="216"/>
      <c r="I40" s="217">
        <f t="shared" si="0"/>
        <v>0</v>
      </c>
      <c r="BA40" s="1">
        <v>1</v>
      </c>
    </row>
    <row r="41" spans="1:57">
      <c r="A41" s="150" t="s">
        <v>1033</v>
      </c>
      <c r="B41" s="141"/>
      <c r="C41" s="141"/>
      <c r="D41" s="212"/>
      <c r="E41" s="213">
        <v>0</v>
      </c>
      <c r="F41" s="214">
        <v>0</v>
      </c>
      <c r="G41" s="215">
        <v>121497.545838816</v>
      </c>
      <c r="H41" s="216"/>
      <c r="I41" s="217">
        <f t="shared" si="0"/>
        <v>0</v>
      </c>
      <c r="BA41" s="1">
        <v>1</v>
      </c>
    </row>
    <row r="42" spans="1:57">
      <c r="A42" s="150" t="s">
        <v>1034</v>
      </c>
      <c r="B42" s="141"/>
      <c r="C42" s="141"/>
      <c r="D42" s="212"/>
      <c r="E42" s="213">
        <v>0</v>
      </c>
      <c r="F42" s="214">
        <v>0</v>
      </c>
      <c r="G42" s="215">
        <v>121497.545838816</v>
      </c>
      <c r="H42" s="216"/>
      <c r="I42" s="217">
        <f t="shared" si="0"/>
        <v>0</v>
      </c>
      <c r="BA42" s="1">
        <v>2</v>
      </c>
    </row>
    <row r="43" spans="1:57">
      <c r="A43" s="150" t="s">
        <v>1765</v>
      </c>
      <c r="B43" s="141"/>
      <c r="C43" s="141"/>
      <c r="D43" s="212"/>
      <c r="E43" s="213">
        <v>0</v>
      </c>
      <c r="F43" s="214">
        <v>0</v>
      </c>
      <c r="G43" s="215">
        <v>121497.545838816</v>
      </c>
      <c r="H43" s="216"/>
      <c r="I43" s="217">
        <f t="shared" si="0"/>
        <v>0</v>
      </c>
      <c r="BA43" s="1">
        <v>2</v>
      </c>
    </row>
    <row r="44" spans="1:57" ht="13.5" thickBot="1">
      <c r="A44" s="218"/>
      <c r="B44" s="219" t="s">
        <v>82</v>
      </c>
      <c r="C44" s="220"/>
      <c r="D44" s="221"/>
      <c r="E44" s="222"/>
      <c r="F44" s="223"/>
      <c r="G44" s="223"/>
      <c r="H44" s="317">
        <f>SUM(I36:I43)</f>
        <v>0</v>
      </c>
      <c r="I44" s="318"/>
    </row>
    <row r="46" spans="1:57">
      <c r="A46" s="1" t="s">
        <v>72</v>
      </c>
      <c r="B46" s="14"/>
      <c r="F46" s="224"/>
      <c r="G46" s="225"/>
      <c r="H46" s="225"/>
      <c r="I46" s="46"/>
    </row>
    <row r="47" spans="1:57">
      <c r="A47" s="304" t="s">
        <v>1768</v>
      </c>
      <c r="B47" s="304"/>
      <c r="C47" s="304"/>
      <c r="D47" s="304"/>
      <c r="E47" s="304"/>
      <c r="F47" s="304"/>
      <c r="G47" s="304"/>
      <c r="H47" s="304"/>
      <c r="I47" s="304"/>
    </row>
    <row r="48" spans="1:57">
      <c r="A48" s="304"/>
      <c r="B48" s="304"/>
      <c r="C48" s="304"/>
      <c r="D48" s="304"/>
      <c r="E48" s="304"/>
      <c r="F48" s="304"/>
      <c r="G48" s="304"/>
      <c r="H48" s="304"/>
      <c r="I48" s="304"/>
    </row>
    <row r="49" spans="1:9">
      <c r="A49" s="304"/>
      <c r="B49" s="304"/>
      <c r="C49" s="304"/>
      <c r="D49" s="304"/>
      <c r="E49" s="304"/>
      <c r="F49" s="304"/>
      <c r="G49" s="304"/>
      <c r="H49" s="304"/>
      <c r="I49" s="304"/>
    </row>
    <row r="50" spans="1:9">
      <c r="F50" s="224"/>
      <c r="G50" s="225"/>
      <c r="H50" s="225"/>
      <c r="I50" s="46"/>
    </row>
    <row r="51" spans="1:9">
      <c r="F51" s="224"/>
      <c r="G51" s="225"/>
      <c r="H51" s="225"/>
      <c r="I51" s="46"/>
    </row>
    <row r="52" spans="1:9">
      <c r="F52" s="224"/>
      <c r="G52" s="225"/>
      <c r="H52" s="225"/>
      <c r="I52" s="46"/>
    </row>
    <row r="53" spans="1:9">
      <c r="F53" s="224"/>
      <c r="G53" s="225"/>
      <c r="H53" s="225"/>
      <c r="I53" s="46"/>
    </row>
    <row r="54" spans="1:9">
      <c r="F54" s="224"/>
      <c r="G54" s="225"/>
      <c r="H54" s="225"/>
      <c r="I54" s="46"/>
    </row>
    <row r="55" spans="1:9">
      <c r="F55" s="224"/>
      <c r="G55" s="225"/>
      <c r="H55" s="225"/>
      <c r="I55" s="46"/>
    </row>
    <row r="56" spans="1:9">
      <c r="F56" s="224"/>
      <c r="G56" s="225"/>
      <c r="H56" s="225"/>
      <c r="I56" s="46"/>
    </row>
    <row r="57" spans="1:9">
      <c r="F57" s="224"/>
      <c r="G57" s="225"/>
      <c r="H57" s="225"/>
      <c r="I57" s="46"/>
    </row>
    <row r="58" spans="1:9">
      <c r="F58" s="224"/>
      <c r="G58" s="225"/>
      <c r="H58" s="225"/>
      <c r="I58" s="46"/>
    </row>
    <row r="59" spans="1:9">
      <c r="F59" s="224"/>
      <c r="G59" s="225"/>
      <c r="H59" s="225"/>
      <c r="I59" s="46"/>
    </row>
    <row r="60" spans="1:9">
      <c r="F60" s="224"/>
      <c r="G60" s="225"/>
      <c r="H60" s="225"/>
      <c r="I60" s="46"/>
    </row>
    <row r="61" spans="1:9">
      <c r="F61" s="224"/>
      <c r="G61" s="225"/>
      <c r="H61" s="225"/>
      <c r="I61" s="46"/>
    </row>
    <row r="62" spans="1:9">
      <c r="F62" s="224"/>
      <c r="G62" s="225"/>
      <c r="H62" s="225"/>
      <c r="I62" s="46"/>
    </row>
    <row r="63" spans="1:9">
      <c r="F63" s="224"/>
      <c r="G63" s="225"/>
      <c r="H63" s="225"/>
      <c r="I63" s="46"/>
    </row>
    <row r="64" spans="1:9">
      <c r="F64" s="224"/>
      <c r="G64" s="225"/>
      <c r="H64" s="225"/>
      <c r="I64" s="46"/>
    </row>
    <row r="65" spans="6:9">
      <c r="F65" s="224"/>
      <c r="G65" s="225"/>
      <c r="H65" s="225"/>
      <c r="I65" s="46"/>
    </row>
    <row r="66" spans="6:9">
      <c r="F66" s="224"/>
      <c r="G66" s="225"/>
      <c r="H66" s="225"/>
      <c r="I66" s="46"/>
    </row>
    <row r="67" spans="6:9">
      <c r="F67" s="224"/>
      <c r="G67" s="225"/>
      <c r="H67" s="225"/>
      <c r="I67" s="46"/>
    </row>
    <row r="68" spans="6:9">
      <c r="F68" s="224"/>
      <c r="G68" s="225"/>
      <c r="H68" s="225"/>
      <c r="I68" s="46"/>
    </row>
    <row r="69" spans="6:9">
      <c r="F69" s="224"/>
      <c r="G69" s="225"/>
      <c r="H69" s="225"/>
      <c r="I69" s="46"/>
    </row>
    <row r="70" spans="6:9">
      <c r="F70" s="224"/>
      <c r="G70" s="225"/>
      <c r="H70" s="225"/>
      <c r="I70" s="46"/>
    </row>
    <row r="71" spans="6:9">
      <c r="F71" s="224"/>
      <c r="G71" s="225"/>
      <c r="H71" s="225"/>
      <c r="I71" s="46"/>
    </row>
    <row r="72" spans="6:9">
      <c r="F72" s="224"/>
      <c r="G72" s="225"/>
      <c r="H72" s="225"/>
      <c r="I72" s="46"/>
    </row>
    <row r="73" spans="6:9">
      <c r="F73" s="224"/>
      <c r="G73" s="225"/>
      <c r="H73" s="225"/>
      <c r="I73" s="46"/>
    </row>
    <row r="74" spans="6:9">
      <c r="F74" s="224"/>
      <c r="G74" s="225"/>
      <c r="H74" s="225"/>
      <c r="I74" s="46"/>
    </row>
    <row r="75" spans="6:9">
      <c r="F75" s="224"/>
      <c r="G75" s="225"/>
      <c r="H75" s="225"/>
      <c r="I75" s="46"/>
    </row>
    <row r="76" spans="6:9">
      <c r="F76" s="224"/>
      <c r="G76" s="225"/>
      <c r="H76" s="225"/>
      <c r="I76" s="46"/>
    </row>
    <row r="77" spans="6:9">
      <c r="F77" s="224"/>
      <c r="G77" s="225"/>
      <c r="H77" s="225"/>
      <c r="I77" s="46"/>
    </row>
    <row r="78" spans="6:9">
      <c r="F78" s="224"/>
      <c r="G78" s="225"/>
      <c r="H78" s="225"/>
      <c r="I78" s="46"/>
    </row>
    <row r="79" spans="6:9">
      <c r="F79" s="224"/>
      <c r="G79" s="225"/>
      <c r="H79" s="225"/>
      <c r="I79" s="46"/>
    </row>
    <row r="80" spans="6:9">
      <c r="F80" s="224"/>
      <c r="G80" s="225"/>
      <c r="H80" s="225"/>
      <c r="I80" s="46"/>
    </row>
    <row r="81" spans="6:9">
      <c r="F81" s="224"/>
      <c r="G81" s="225"/>
      <c r="H81" s="225"/>
      <c r="I81" s="46"/>
    </row>
    <row r="82" spans="6:9">
      <c r="F82" s="224"/>
      <c r="G82" s="225"/>
      <c r="H82" s="225"/>
      <c r="I82" s="46"/>
    </row>
    <row r="83" spans="6:9">
      <c r="F83" s="224"/>
      <c r="G83" s="225"/>
      <c r="H83" s="225"/>
      <c r="I83" s="46"/>
    </row>
    <row r="84" spans="6:9">
      <c r="F84" s="224"/>
      <c r="G84" s="225"/>
      <c r="H84" s="225"/>
      <c r="I84" s="46"/>
    </row>
    <row r="85" spans="6:9">
      <c r="F85" s="224"/>
      <c r="G85" s="225"/>
      <c r="H85" s="225"/>
      <c r="I85" s="46"/>
    </row>
    <row r="86" spans="6:9">
      <c r="F86" s="224"/>
      <c r="G86" s="225"/>
      <c r="H86" s="225"/>
      <c r="I86" s="46"/>
    </row>
    <row r="87" spans="6:9">
      <c r="F87" s="224"/>
      <c r="G87" s="225"/>
      <c r="H87" s="225"/>
      <c r="I87" s="46"/>
    </row>
    <row r="88" spans="6:9">
      <c r="F88" s="224"/>
      <c r="G88" s="225"/>
      <c r="H88" s="225"/>
      <c r="I88" s="46"/>
    </row>
    <row r="89" spans="6:9">
      <c r="F89" s="224"/>
      <c r="G89" s="225"/>
      <c r="H89" s="225"/>
      <c r="I89" s="46"/>
    </row>
    <row r="90" spans="6:9">
      <c r="F90" s="224"/>
      <c r="G90" s="225"/>
      <c r="H90" s="225"/>
      <c r="I90" s="46"/>
    </row>
    <row r="91" spans="6:9">
      <c r="F91" s="224"/>
      <c r="G91" s="225"/>
      <c r="H91" s="225"/>
      <c r="I91" s="46"/>
    </row>
    <row r="92" spans="6:9">
      <c r="F92" s="224"/>
      <c r="G92" s="225"/>
      <c r="H92" s="225"/>
      <c r="I92" s="46"/>
    </row>
    <row r="93" spans="6:9">
      <c r="F93" s="224"/>
      <c r="G93" s="225"/>
      <c r="H93" s="225"/>
      <c r="I93" s="46"/>
    </row>
    <row r="94" spans="6:9">
      <c r="F94" s="224"/>
      <c r="G94" s="225"/>
      <c r="H94" s="225"/>
      <c r="I94" s="46"/>
    </row>
    <row r="95" spans="6:9">
      <c r="F95" s="224"/>
      <c r="G95" s="225"/>
      <c r="H95" s="225"/>
      <c r="I95" s="46"/>
    </row>
  </sheetData>
  <mergeCells count="5">
    <mergeCell ref="A1:B1"/>
    <mergeCell ref="A2:B2"/>
    <mergeCell ref="G2:I2"/>
    <mergeCell ref="H44:I44"/>
    <mergeCell ref="A47:I49"/>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&amp;A</oddFooter>
  </headerFooter>
</worksheet>
</file>

<file path=xl/worksheets/sheet7.xml><?xml version="1.0" encoding="utf-8"?>
<worksheet xmlns="http://schemas.openxmlformats.org/spreadsheetml/2006/main" xmlns:r="http://schemas.openxmlformats.org/officeDocument/2006/relationships">
  <sheetPr codeName="List3"/>
  <dimension ref="A1:CB419"/>
  <sheetViews>
    <sheetView showGridLines="0" showZeros="0" topLeftCell="A313" zoomScaleNormal="100" zoomScaleSheetLayoutView="100" workbookViewId="0">
      <selection activeCell="F345" sqref="F345"/>
    </sheetView>
  </sheetViews>
  <sheetFormatPr defaultRowHeight="12.75"/>
  <cols>
    <col min="1" max="1" width="4.42578125" style="226" customWidth="1"/>
    <col min="2" max="2" width="11.5703125" style="226" customWidth="1"/>
    <col min="3" max="3" width="40.42578125" style="226" customWidth="1"/>
    <col min="4" max="4" width="5.5703125" style="226" customWidth="1"/>
    <col min="5" max="5" width="8.5703125" style="234" customWidth="1"/>
    <col min="6" max="6" width="9.85546875" style="226" customWidth="1"/>
    <col min="7" max="7" width="13.85546875" style="226" customWidth="1"/>
    <col min="8" max="8" width="11.7109375" style="226" customWidth="1"/>
    <col min="9" max="9" width="11.5703125" style="226" customWidth="1"/>
    <col min="10" max="10" width="11" style="226" customWidth="1"/>
    <col min="11" max="11" width="10.42578125" style="226" customWidth="1"/>
    <col min="12" max="12" width="75.42578125" style="226" customWidth="1"/>
    <col min="13" max="13" width="45.28515625" style="226" customWidth="1"/>
    <col min="14" max="16384" width="9.140625" style="226"/>
  </cols>
  <sheetData>
    <row r="1" spans="1:80" ht="15.75">
      <c r="A1" s="325" t="s">
        <v>83</v>
      </c>
      <c r="B1" s="325"/>
      <c r="C1" s="325"/>
      <c r="D1" s="325"/>
      <c r="E1" s="325"/>
      <c r="F1" s="325"/>
      <c r="G1" s="325"/>
    </row>
    <row r="2" spans="1:80" ht="14.25" customHeight="1" thickBot="1">
      <c r="B2" s="227"/>
      <c r="C2" s="228"/>
      <c r="D2" s="228"/>
      <c r="E2" s="229"/>
      <c r="F2" s="228"/>
      <c r="G2" s="228"/>
    </row>
    <row r="3" spans="1:80" ht="13.5" thickTop="1">
      <c r="A3" s="310" t="s">
        <v>2</v>
      </c>
      <c r="B3" s="311"/>
      <c r="C3" s="180" t="s">
        <v>103</v>
      </c>
      <c r="D3" s="181"/>
      <c r="E3" s="230" t="s">
        <v>84</v>
      </c>
      <c r="F3" s="231" t="str">
        <f>'SO 02 1605-002 Rek'!H1</f>
        <v>16/05-002</v>
      </c>
      <c r="G3" s="232"/>
    </row>
    <row r="4" spans="1:80" ht="13.5" thickBot="1">
      <c r="A4" s="326" t="s">
        <v>74</v>
      </c>
      <c r="B4" s="313"/>
      <c r="C4" s="186" t="s">
        <v>1037</v>
      </c>
      <c r="D4" s="187"/>
      <c r="E4" s="327" t="str">
        <f>'SO 02 1605-002 Rek'!G2</f>
        <v>WC pro imobilní v 1.NP</v>
      </c>
      <c r="F4" s="328"/>
      <c r="G4" s="329"/>
    </row>
    <row r="5" spans="1:80" ht="13.5" thickTop="1">
      <c r="A5" s="233"/>
      <c r="G5" s="235"/>
    </row>
    <row r="6" spans="1:80" ht="27" customHeight="1">
      <c r="A6" s="236" t="s">
        <v>85</v>
      </c>
      <c r="B6" s="237" t="s">
        <v>86</v>
      </c>
      <c r="C6" s="237" t="s">
        <v>87</v>
      </c>
      <c r="D6" s="237" t="s">
        <v>88</v>
      </c>
      <c r="E6" s="238" t="s">
        <v>89</v>
      </c>
      <c r="F6" s="237" t="s">
        <v>90</v>
      </c>
      <c r="G6" s="239" t="s">
        <v>91</v>
      </c>
      <c r="H6" s="240" t="s">
        <v>92</v>
      </c>
      <c r="I6" s="240" t="s">
        <v>93</v>
      </c>
      <c r="J6" s="240" t="s">
        <v>94</v>
      </c>
      <c r="K6" s="240" t="s">
        <v>95</v>
      </c>
    </row>
    <row r="7" spans="1:80">
      <c r="A7" s="241" t="s">
        <v>96</v>
      </c>
      <c r="B7" s="242" t="s">
        <v>163</v>
      </c>
      <c r="C7" s="243" t="s">
        <v>164</v>
      </c>
      <c r="D7" s="244"/>
      <c r="E7" s="245"/>
      <c r="F7" s="245"/>
      <c r="G7" s="246"/>
      <c r="H7" s="247"/>
      <c r="I7" s="248"/>
      <c r="J7" s="249"/>
      <c r="K7" s="250"/>
      <c r="O7" s="251">
        <v>1</v>
      </c>
    </row>
    <row r="8" spans="1:80">
      <c r="A8" s="252">
        <v>1</v>
      </c>
      <c r="B8" s="253" t="s">
        <v>1038</v>
      </c>
      <c r="C8" s="254" t="s">
        <v>1039</v>
      </c>
      <c r="D8" s="255" t="s">
        <v>312</v>
      </c>
      <c r="E8" s="256">
        <v>3.4849999999999999</v>
      </c>
      <c r="F8" s="256"/>
      <c r="G8" s="257">
        <f>E8*F8</f>
        <v>0</v>
      </c>
      <c r="H8" s="258">
        <v>0</v>
      </c>
      <c r="I8" s="259">
        <f>E8*H8</f>
        <v>0</v>
      </c>
      <c r="J8" s="258">
        <v>0</v>
      </c>
      <c r="K8" s="259">
        <f>E8*J8</f>
        <v>0</v>
      </c>
      <c r="O8" s="251">
        <v>2</v>
      </c>
      <c r="AA8" s="226">
        <v>1</v>
      </c>
      <c r="AB8" s="226">
        <v>0</v>
      </c>
      <c r="AC8" s="226">
        <v>0</v>
      </c>
      <c r="AZ8" s="226">
        <v>1</v>
      </c>
      <c r="BA8" s="226">
        <f>IF(AZ8=1,G8,0)</f>
        <v>0</v>
      </c>
      <c r="BB8" s="226">
        <f>IF(AZ8=2,G8,0)</f>
        <v>0</v>
      </c>
      <c r="BC8" s="226">
        <f>IF(AZ8=3,G8,0)</f>
        <v>0</v>
      </c>
      <c r="BD8" s="226">
        <f>IF(AZ8=4,G8,0)</f>
        <v>0</v>
      </c>
      <c r="BE8" s="226">
        <f>IF(AZ8=5,G8,0)</f>
        <v>0</v>
      </c>
      <c r="CA8" s="251">
        <v>1</v>
      </c>
      <c r="CB8" s="251">
        <v>0</v>
      </c>
    </row>
    <row r="9" spans="1:80">
      <c r="A9" s="260"/>
      <c r="B9" s="264"/>
      <c r="C9" s="322" t="s">
        <v>1040</v>
      </c>
      <c r="D9" s="323"/>
      <c r="E9" s="265">
        <v>3.4849999999999999</v>
      </c>
      <c r="F9" s="266"/>
      <c r="G9" s="267"/>
      <c r="H9" s="268"/>
      <c r="I9" s="262"/>
      <c r="J9" s="269"/>
      <c r="K9" s="262"/>
      <c r="M9" s="263" t="s">
        <v>1040</v>
      </c>
      <c r="O9" s="251"/>
    </row>
    <row r="10" spans="1:80">
      <c r="A10" s="270"/>
      <c r="B10" s="271" t="s">
        <v>100</v>
      </c>
      <c r="C10" s="272" t="s">
        <v>165</v>
      </c>
      <c r="D10" s="273"/>
      <c r="E10" s="274"/>
      <c r="F10" s="275"/>
      <c r="G10" s="276">
        <f>SUM(G7:G9)</f>
        <v>0</v>
      </c>
      <c r="H10" s="277"/>
      <c r="I10" s="278">
        <f>SUM(I7:I9)</f>
        <v>0</v>
      </c>
      <c r="J10" s="277"/>
      <c r="K10" s="278">
        <f>SUM(K7:K9)</f>
        <v>0</v>
      </c>
      <c r="O10" s="251">
        <v>4</v>
      </c>
      <c r="BA10" s="279">
        <f>SUM(BA7:BA9)</f>
        <v>0</v>
      </c>
      <c r="BB10" s="279">
        <f>SUM(BB7:BB9)</f>
        <v>0</v>
      </c>
      <c r="BC10" s="279">
        <f>SUM(BC7:BC9)</f>
        <v>0</v>
      </c>
      <c r="BD10" s="279">
        <f>SUM(BD7:BD9)</f>
        <v>0</v>
      </c>
      <c r="BE10" s="279">
        <f>SUM(BE7:BE9)</f>
        <v>0</v>
      </c>
    </row>
    <row r="11" spans="1:80">
      <c r="A11" s="241" t="s">
        <v>96</v>
      </c>
      <c r="B11" s="242" t="s">
        <v>263</v>
      </c>
      <c r="C11" s="243" t="s">
        <v>264</v>
      </c>
      <c r="D11" s="244"/>
      <c r="E11" s="245"/>
      <c r="F11" s="245"/>
      <c r="G11" s="246"/>
      <c r="H11" s="247"/>
      <c r="I11" s="248"/>
      <c r="J11" s="249"/>
      <c r="K11" s="250"/>
      <c r="O11" s="251">
        <v>1</v>
      </c>
    </row>
    <row r="12" spans="1:80" ht="22.5">
      <c r="A12" s="252">
        <v>2</v>
      </c>
      <c r="B12" s="253" t="s">
        <v>1041</v>
      </c>
      <c r="C12" s="254" t="s">
        <v>1042</v>
      </c>
      <c r="D12" s="255" t="s">
        <v>312</v>
      </c>
      <c r="E12" s="256">
        <v>17</v>
      </c>
      <c r="F12" s="256"/>
      <c r="G12" s="257">
        <f>E12*F12</f>
        <v>0</v>
      </c>
      <c r="H12" s="258">
        <v>1.56E-3</v>
      </c>
      <c r="I12" s="259">
        <f>E12*H12</f>
        <v>2.6519999999999998E-2</v>
      </c>
      <c r="J12" s="258">
        <v>0</v>
      </c>
      <c r="K12" s="259">
        <f>E12*J12</f>
        <v>0</v>
      </c>
      <c r="O12" s="251">
        <v>2</v>
      </c>
      <c r="AA12" s="226">
        <v>1</v>
      </c>
      <c r="AB12" s="226">
        <v>1</v>
      </c>
      <c r="AC12" s="226">
        <v>1</v>
      </c>
      <c r="AZ12" s="226">
        <v>1</v>
      </c>
      <c r="BA12" s="226">
        <f>IF(AZ12=1,G12,0)</f>
        <v>0</v>
      </c>
      <c r="BB12" s="226">
        <f>IF(AZ12=2,G12,0)</f>
        <v>0</v>
      </c>
      <c r="BC12" s="226">
        <f>IF(AZ12=3,G12,0)</f>
        <v>0</v>
      </c>
      <c r="BD12" s="226">
        <f>IF(AZ12=4,G12,0)</f>
        <v>0</v>
      </c>
      <c r="BE12" s="226">
        <f>IF(AZ12=5,G12,0)</f>
        <v>0</v>
      </c>
      <c r="CA12" s="251">
        <v>1</v>
      </c>
      <c r="CB12" s="251">
        <v>1</v>
      </c>
    </row>
    <row r="13" spans="1:80">
      <c r="A13" s="260"/>
      <c r="B13" s="264"/>
      <c r="C13" s="322" t="s">
        <v>1043</v>
      </c>
      <c r="D13" s="323"/>
      <c r="E13" s="265">
        <v>17</v>
      </c>
      <c r="F13" s="266"/>
      <c r="G13" s="267"/>
      <c r="H13" s="268"/>
      <c r="I13" s="262"/>
      <c r="J13" s="269"/>
      <c r="K13" s="262"/>
      <c r="M13" s="263" t="s">
        <v>1043</v>
      </c>
      <c r="O13" s="251"/>
    </row>
    <row r="14" spans="1:80" ht="22.5">
      <c r="A14" s="252">
        <v>3</v>
      </c>
      <c r="B14" s="253" t="s">
        <v>1044</v>
      </c>
      <c r="C14" s="254" t="s">
        <v>1045</v>
      </c>
      <c r="D14" s="255" t="s">
        <v>312</v>
      </c>
      <c r="E14" s="256">
        <v>2</v>
      </c>
      <c r="F14" s="256"/>
      <c r="G14" s="257">
        <f>E14*F14</f>
        <v>0</v>
      </c>
      <c r="H14" s="258">
        <v>8.4899999999999993E-3</v>
      </c>
      <c r="I14" s="259">
        <f>E14*H14</f>
        <v>1.6979999999999999E-2</v>
      </c>
      <c r="J14" s="258">
        <v>0</v>
      </c>
      <c r="K14" s="259">
        <f>E14*J14</f>
        <v>0</v>
      </c>
      <c r="O14" s="251">
        <v>2</v>
      </c>
      <c r="AA14" s="226">
        <v>1</v>
      </c>
      <c r="AB14" s="226">
        <v>1</v>
      </c>
      <c r="AC14" s="226">
        <v>1</v>
      </c>
      <c r="AZ14" s="226">
        <v>1</v>
      </c>
      <c r="BA14" s="226">
        <f>IF(AZ14=1,G14,0)</f>
        <v>0</v>
      </c>
      <c r="BB14" s="226">
        <f>IF(AZ14=2,G14,0)</f>
        <v>0</v>
      </c>
      <c r="BC14" s="226">
        <f>IF(AZ14=3,G14,0)</f>
        <v>0</v>
      </c>
      <c r="BD14" s="226">
        <f>IF(AZ14=4,G14,0)</f>
        <v>0</v>
      </c>
      <c r="BE14" s="226">
        <f>IF(AZ14=5,G14,0)</f>
        <v>0</v>
      </c>
      <c r="CA14" s="251">
        <v>1</v>
      </c>
      <c r="CB14" s="251">
        <v>1</v>
      </c>
    </row>
    <row r="15" spans="1:80">
      <c r="A15" s="260"/>
      <c r="B15" s="264"/>
      <c r="C15" s="322" t="s">
        <v>1046</v>
      </c>
      <c r="D15" s="323"/>
      <c r="E15" s="265">
        <v>2</v>
      </c>
      <c r="F15" s="266"/>
      <c r="G15" s="267"/>
      <c r="H15" s="268"/>
      <c r="I15" s="262"/>
      <c r="J15" s="269"/>
      <c r="K15" s="262"/>
      <c r="M15" s="263" t="s">
        <v>1046</v>
      </c>
      <c r="O15" s="251"/>
    </row>
    <row r="16" spans="1:80" ht="22.5">
      <c r="A16" s="252">
        <v>4</v>
      </c>
      <c r="B16" s="253" t="s">
        <v>1047</v>
      </c>
      <c r="C16" s="254" t="s">
        <v>1048</v>
      </c>
      <c r="D16" s="255" t="s">
        <v>312</v>
      </c>
      <c r="E16" s="256">
        <v>2</v>
      </c>
      <c r="F16" s="256"/>
      <c r="G16" s="257">
        <f>E16*F16</f>
        <v>0</v>
      </c>
      <c r="H16" s="258">
        <v>1.7330000000000002E-2</v>
      </c>
      <c r="I16" s="259">
        <f>E16*H16</f>
        <v>3.4660000000000003E-2</v>
      </c>
      <c r="J16" s="258">
        <v>0</v>
      </c>
      <c r="K16" s="259">
        <f>E16*J16</f>
        <v>0</v>
      </c>
      <c r="O16" s="251">
        <v>2</v>
      </c>
      <c r="AA16" s="226">
        <v>1</v>
      </c>
      <c r="AB16" s="226">
        <v>1</v>
      </c>
      <c r="AC16" s="226">
        <v>1</v>
      </c>
      <c r="AZ16" s="226">
        <v>1</v>
      </c>
      <c r="BA16" s="226">
        <f>IF(AZ16=1,G16,0)</f>
        <v>0</v>
      </c>
      <c r="BB16" s="226">
        <f>IF(AZ16=2,G16,0)</f>
        <v>0</v>
      </c>
      <c r="BC16" s="226">
        <f>IF(AZ16=3,G16,0)</f>
        <v>0</v>
      </c>
      <c r="BD16" s="226">
        <f>IF(AZ16=4,G16,0)</f>
        <v>0</v>
      </c>
      <c r="BE16" s="226">
        <f>IF(AZ16=5,G16,0)</f>
        <v>0</v>
      </c>
      <c r="CA16" s="251">
        <v>1</v>
      </c>
      <c r="CB16" s="251">
        <v>1</v>
      </c>
    </row>
    <row r="17" spans="1:80">
      <c r="A17" s="260"/>
      <c r="B17" s="264"/>
      <c r="C17" s="322" t="s">
        <v>1049</v>
      </c>
      <c r="D17" s="323"/>
      <c r="E17" s="265">
        <v>2</v>
      </c>
      <c r="F17" s="266"/>
      <c r="G17" s="267"/>
      <c r="H17" s="268"/>
      <c r="I17" s="262"/>
      <c r="J17" s="269"/>
      <c r="K17" s="262"/>
      <c r="M17" s="263" t="s">
        <v>1049</v>
      </c>
      <c r="O17" s="251"/>
    </row>
    <row r="18" spans="1:80" ht="22.5">
      <c r="A18" s="252">
        <v>5</v>
      </c>
      <c r="B18" s="253" t="s">
        <v>300</v>
      </c>
      <c r="C18" s="254" t="s">
        <v>301</v>
      </c>
      <c r="D18" s="255" t="s">
        <v>110</v>
      </c>
      <c r="E18" s="256">
        <v>3.04</v>
      </c>
      <c r="F18" s="256"/>
      <c r="G18" s="257">
        <f>E18*F18</f>
        <v>0</v>
      </c>
      <c r="H18" s="258">
        <v>3.3709999999999997E-2</v>
      </c>
      <c r="I18" s="259">
        <f>E18*H18</f>
        <v>0.1024784</v>
      </c>
      <c r="J18" s="258">
        <v>0</v>
      </c>
      <c r="K18" s="259">
        <f>E18*J18</f>
        <v>0</v>
      </c>
      <c r="O18" s="251">
        <v>2</v>
      </c>
      <c r="AA18" s="226">
        <v>1</v>
      </c>
      <c r="AB18" s="226">
        <v>1</v>
      </c>
      <c r="AC18" s="226">
        <v>1</v>
      </c>
      <c r="AZ18" s="226">
        <v>1</v>
      </c>
      <c r="BA18" s="226">
        <f>IF(AZ18=1,G18,0)</f>
        <v>0</v>
      </c>
      <c r="BB18" s="226">
        <f>IF(AZ18=2,G18,0)</f>
        <v>0</v>
      </c>
      <c r="BC18" s="226">
        <f>IF(AZ18=3,G18,0)</f>
        <v>0</v>
      </c>
      <c r="BD18" s="226">
        <f>IF(AZ18=4,G18,0)</f>
        <v>0</v>
      </c>
      <c r="BE18" s="226">
        <f>IF(AZ18=5,G18,0)</f>
        <v>0</v>
      </c>
      <c r="CA18" s="251">
        <v>1</v>
      </c>
      <c r="CB18" s="251">
        <v>1</v>
      </c>
    </row>
    <row r="19" spans="1:80">
      <c r="A19" s="260"/>
      <c r="B19" s="264"/>
      <c r="C19" s="322" t="s">
        <v>1050</v>
      </c>
      <c r="D19" s="323"/>
      <c r="E19" s="265">
        <v>3.04</v>
      </c>
      <c r="F19" s="266"/>
      <c r="G19" s="267"/>
      <c r="H19" s="268"/>
      <c r="I19" s="262"/>
      <c r="J19" s="269"/>
      <c r="K19" s="262"/>
      <c r="M19" s="263" t="s">
        <v>1050</v>
      </c>
      <c r="O19" s="251"/>
    </row>
    <row r="20" spans="1:80">
      <c r="A20" s="252">
        <v>6</v>
      </c>
      <c r="B20" s="253" t="s">
        <v>1051</v>
      </c>
      <c r="C20" s="254" t="s">
        <v>1052</v>
      </c>
      <c r="D20" s="255" t="s">
        <v>312</v>
      </c>
      <c r="E20" s="256">
        <v>22.66</v>
      </c>
      <c r="F20" s="256"/>
      <c r="G20" s="257">
        <f>E20*F20</f>
        <v>0</v>
      </c>
      <c r="H20" s="258">
        <v>4.3099999999999996E-3</v>
      </c>
      <c r="I20" s="259">
        <f>E20*H20</f>
        <v>9.766459999999999E-2</v>
      </c>
      <c r="J20" s="258">
        <v>0</v>
      </c>
      <c r="K20" s="259">
        <f>E20*J20</f>
        <v>0</v>
      </c>
      <c r="O20" s="251">
        <v>2</v>
      </c>
      <c r="AA20" s="226">
        <v>1</v>
      </c>
      <c r="AB20" s="226">
        <v>1</v>
      </c>
      <c r="AC20" s="226">
        <v>1</v>
      </c>
      <c r="AZ20" s="226">
        <v>1</v>
      </c>
      <c r="BA20" s="226">
        <f>IF(AZ20=1,G20,0)</f>
        <v>0</v>
      </c>
      <c r="BB20" s="226">
        <f>IF(AZ20=2,G20,0)</f>
        <v>0</v>
      </c>
      <c r="BC20" s="226">
        <f>IF(AZ20=3,G20,0)</f>
        <v>0</v>
      </c>
      <c r="BD20" s="226">
        <f>IF(AZ20=4,G20,0)</f>
        <v>0</v>
      </c>
      <c r="BE20" s="226">
        <f>IF(AZ20=5,G20,0)</f>
        <v>0</v>
      </c>
      <c r="CA20" s="251">
        <v>1</v>
      </c>
      <c r="CB20" s="251">
        <v>1</v>
      </c>
    </row>
    <row r="21" spans="1:80" ht="22.5">
      <c r="A21" s="260"/>
      <c r="B21" s="261"/>
      <c r="C21" s="319" t="s">
        <v>1053</v>
      </c>
      <c r="D21" s="320"/>
      <c r="E21" s="320"/>
      <c r="F21" s="320"/>
      <c r="G21" s="321"/>
      <c r="I21" s="262"/>
      <c r="K21" s="262"/>
      <c r="L21" s="263" t="s">
        <v>1053</v>
      </c>
      <c r="O21" s="251">
        <v>3</v>
      </c>
    </row>
    <row r="22" spans="1:80">
      <c r="A22" s="260"/>
      <c r="B22" s="264"/>
      <c r="C22" s="322" t="s">
        <v>1054</v>
      </c>
      <c r="D22" s="323"/>
      <c r="E22" s="265">
        <v>6.08</v>
      </c>
      <c r="F22" s="266"/>
      <c r="G22" s="267"/>
      <c r="H22" s="268"/>
      <c r="I22" s="262"/>
      <c r="J22" s="269"/>
      <c r="K22" s="262"/>
      <c r="M22" s="263" t="s">
        <v>1054</v>
      </c>
      <c r="O22" s="251"/>
    </row>
    <row r="23" spans="1:80">
      <c r="A23" s="260"/>
      <c r="B23" s="264"/>
      <c r="C23" s="322" t="s">
        <v>1055</v>
      </c>
      <c r="D23" s="323"/>
      <c r="E23" s="265">
        <v>9.98</v>
      </c>
      <c r="F23" s="266"/>
      <c r="G23" s="267"/>
      <c r="H23" s="268"/>
      <c r="I23" s="262"/>
      <c r="J23" s="269"/>
      <c r="K23" s="262"/>
      <c r="M23" s="263" t="s">
        <v>1055</v>
      </c>
      <c r="O23" s="251"/>
    </row>
    <row r="24" spans="1:80">
      <c r="A24" s="260"/>
      <c r="B24" s="264"/>
      <c r="C24" s="322" t="s">
        <v>1056</v>
      </c>
      <c r="D24" s="323"/>
      <c r="E24" s="265">
        <v>1</v>
      </c>
      <c r="F24" s="266"/>
      <c r="G24" s="267"/>
      <c r="H24" s="268"/>
      <c r="I24" s="262"/>
      <c r="J24" s="269"/>
      <c r="K24" s="262"/>
      <c r="M24" s="263" t="s">
        <v>1056</v>
      </c>
      <c r="O24" s="251"/>
    </row>
    <row r="25" spans="1:80">
      <c r="A25" s="260"/>
      <c r="B25" s="264"/>
      <c r="C25" s="322" t="s">
        <v>1057</v>
      </c>
      <c r="D25" s="323"/>
      <c r="E25" s="265">
        <v>3.6</v>
      </c>
      <c r="F25" s="266"/>
      <c r="G25" s="267"/>
      <c r="H25" s="268"/>
      <c r="I25" s="262"/>
      <c r="J25" s="269"/>
      <c r="K25" s="262"/>
      <c r="M25" s="263" t="s">
        <v>1057</v>
      </c>
      <c r="O25" s="251"/>
    </row>
    <row r="26" spans="1:80">
      <c r="A26" s="260"/>
      <c r="B26" s="264"/>
      <c r="C26" s="322" t="s">
        <v>1058</v>
      </c>
      <c r="D26" s="323"/>
      <c r="E26" s="265">
        <v>2</v>
      </c>
      <c r="F26" s="266"/>
      <c r="G26" s="267"/>
      <c r="H26" s="268"/>
      <c r="I26" s="262"/>
      <c r="J26" s="269"/>
      <c r="K26" s="262"/>
      <c r="M26" s="263" t="s">
        <v>1058</v>
      </c>
      <c r="O26" s="251"/>
    </row>
    <row r="27" spans="1:80">
      <c r="A27" s="252">
        <v>7</v>
      </c>
      <c r="B27" s="253" t="s">
        <v>1059</v>
      </c>
      <c r="C27" s="254" t="s">
        <v>1060</v>
      </c>
      <c r="D27" s="255" t="s">
        <v>312</v>
      </c>
      <c r="E27" s="256">
        <v>6.08</v>
      </c>
      <c r="F27" s="256"/>
      <c r="G27" s="257">
        <f>E27*F27</f>
        <v>0</v>
      </c>
      <c r="H27" s="258">
        <v>1E-4</v>
      </c>
      <c r="I27" s="259">
        <f>E27*H27</f>
        <v>6.0800000000000003E-4</v>
      </c>
      <c r="J27" s="258"/>
      <c r="K27" s="259">
        <f>E27*J27</f>
        <v>0</v>
      </c>
      <c r="O27" s="251">
        <v>2</v>
      </c>
      <c r="AA27" s="226">
        <v>3</v>
      </c>
      <c r="AB27" s="226">
        <v>1</v>
      </c>
      <c r="AC27" s="226">
        <v>28350127</v>
      </c>
      <c r="AZ27" s="226">
        <v>1</v>
      </c>
      <c r="BA27" s="226">
        <f>IF(AZ27=1,G27,0)</f>
        <v>0</v>
      </c>
      <c r="BB27" s="226">
        <f>IF(AZ27=2,G27,0)</f>
        <v>0</v>
      </c>
      <c r="BC27" s="226">
        <f>IF(AZ27=3,G27,0)</f>
        <v>0</v>
      </c>
      <c r="BD27" s="226">
        <f>IF(AZ27=4,G27,0)</f>
        <v>0</v>
      </c>
      <c r="BE27" s="226">
        <f>IF(AZ27=5,G27,0)</f>
        <v>0</v>
      </c>
      <c r="CA27" s="251">
        <v>3</v>
      </c>
      <c r="CB27" s="251">
        <v>1</v>
      </c>
    </row>
    <row r="28" spans="1:80">
      <c r="A28" s="260"/>
      <c r="B28" s="261"/>
      <c r="C28" s="319" t="s">
        <v>336</v>
      </c>
      <c r="D28" s="320"/>
      <c r="E28" s="320"/>
      <c r="F28" s="320"/>
      <c r="G28" s="321"/>
      <c r="I28" s="262"/>
      <c r="K28" s="262"/>
      <c r="L28" s="263" t="s">
        <v>336</v>
      </c>
      <c r="O28" s="251">
        <v>3</v>
      </c>
    </row>
    <row r="29" spans="1:80">
      <c r="A29" s="260"/>
      <c r="B29" s="264"/>
      <c r="C29" s="322" t="s">
        <v>1054</v>
      </c>
      <c r="D29" s="323"/>
      <c r="E29" s="265">
        <v>6.08</v>
      </c>
      <c r="F29" s="266"/>
      <c r="G29" s="267"/>
      <c r="H29" s="268"/>
      <c r="I29" s="262"/>
      <c r="J29" s="269"/>
      <c r="K29" s="262"/>
      <c r="M29" s="263" t="s">
        <v>1054</v>
      </c>
      <c r="O29" s="251"/>
    </row>
    <row r="30" spans="1:80">
      <c r="A30" s="270"/>
      <c r="B30" s="271" t="s">
        <v>100</v>
      </c>
      <c r="C30" s="272" t="s">
        <v>265</v>
      </c>
      <c r="D30" s="273"/>
      <c r="E30" s="274"/>
      <c r="F30" s="275"/>
      <c r="G30" s="276">
        <f>SUM(G11:G29)</f>
        <v>0</v>
      </c>
      <c r="H30" s="277"/>
      <c r="I30" s="278">
        <f>SUM(I11:I29)</f>
        <v>0.27891099999999996</v>
      </c>
      <c r="J30" s="277"/>
      <c r="K30" s="278">
        <f>SUM(K11:K29)</f>
        <v>0</v>
      </c>
      <c r="O30" s="251">
        <v>4</v>
      </c>
      <c r="BA30" s="279">
        <f>SUM(BA11:BA29)</f>
        <v>0</v>
      </c>
      <c r="BB30" s="279">
        <f>SUM(BB11:BB29)</f>
        <v>0</v>
      </c>
      <c r="BC30" s="279">
        <f>SUM(BC11:BC29)</f>
        <v>0</v>
      </c>
      <c r="BD30" s="279">
        <f>SUM(BD11:BD29)</f>
        <v>0</v>
      </c>
      <c r="BE30" s="279">
        <f>SUM(BE11:BE29)</f>
        <v>0</v>
      </c>
    </row>
    <row r="31" spans="1:80">
      <c r="A31" s="241" t="s">
        <v>96</v>
      </c>
      <c r="B31" s="242" t="s">
        <v>317</v>
      </c>
      <c r="C31" s="243" t="s">
        <v>318</v>
      </c>
      <c r="D31" s="244"/>
      <c r="E31" s="245"/>
      <c r="F31" s="245"/>
      <c r="G31" s="246"/>
      <c r="H31" s="247"/>
      <c r="I31" s="248"/>
      <c r="J31" s="249"/>
      <c r="K31" s="250"/>
      <c r="O31" s="251">
        <v>1</v>
      </c>
    </row>
    <row r="32" spans="1:80">
      <c r="A32" s="252">
        <v>8</v>
      </c>
      <c r="B32" s="253" t="s">
        <v>1061</v>
      </c>
      <c r="C32" s="254" t="s">
        <v>1062</v>
      </c>
      <c r="D32" s="255" t="s">
        <v>110</v>
      </c>
      <c r="E32" s="256">
        <v>3.2096</v>
      </c>
      <c r="F32" s="256"/>
      <c r="G32" s="257">
        <f>E32*F32</f>
        <v>0</v>
      </c>
      <c r="H32" s="258">
        <v>4.0000000000000003E-5</v>
      </c>
      <c r="I32" s="259">
        <f>E32*H32</f>
        <v>1.2838400000000002E-4</v>
      </c>
      <c r="J32" s="258">
        <v>0</v>
      </c>
      <c r="K32" s="259">
        <f>E32*J32</f>
        <v>0</v>
      </c>
      <c r="O32" s="251">
        <v>2</v>
      </c>
      <c r="AA32" s="226">
        <v>1</v>
      </c>
      <c r="AB32" s="226">
        <v>1</v>
      </c>
      <c r="AC32" s="226">
        <v>1</v>
      </c>
      <c r="AZ32" s="226">
        <v>1</v>
      </c>
      <c r="BA32" s="226">
        <f>IF(AZ32=1,G32,0)</f>
        <v>0</v>
      </c>
      <c r="BB32" s="226">
        <f>IF(AZ32=2,G32,0)</f>
        <v>0</v>
      </c>
      <c r="BC32" s="226">
        <f>IF(AZ32=3,G32,0)</f>
        <v>0</v>
      </c>
      <c r="BD32" s="226">
        <f>IF(AZ32=4,G32,0)</f>
        <v>0</v>
      </c>
      <c r="BE32" s="226">
        <f>IF(AZ32=5,G32,0)</f>
        <v>0</v>
      </c>
      <c r="CA32" s="251">
        <v>1</v>
      </c>
      <c r="CB32" s="251">
        <v>1</v>
      </c>
    </row>
    <row r="33" spans="1:80">
      <c r="A33" s="260"/>
      <c r="B33" s="264"/>
      <c r="C33" s="322" t="s">
        <v>1063</v>
      </c>
      <c r="D33" s="323"/>
      <c r="E33" s="265">
        <v>3.2096</v>
      </c>
      <c r="F33" s="266"/>
      <c r="G33" s="267"/>
      <c r="H33" s="268"/>
      <c r="I33" s="262"/>
      <c r="J33" s="269"/>
      <c r="K33" s="262"/>
      <c r="M33" s="263" t="s">
        <v>1063</v>
      </c>
      <c r="O33" s="251"/>
    </row>
    <row r="34" spans="1:80" ht="22.5">
      <c r="A34" s="252">
        <v>9</v>
      </c>
      <c r="B34" s="253" t="s">
        <v>1064</v>
      </c>
      <c r="C34" s="254" t="s">
        <v>1065</v>
      </c>
      <c r="D34" s="255" t="s">
        <v>110</v>
      </c>
      <c r="E34" s="256">
        <v>26.05</v>
      </c>
      <c r="F34" s="256"/>
      <c r="G34" s="257">
        <f>E34*F34</f>
        <v>0</v>
      </c>
      <c r="H34" s="258">
        <v>8.0000000000000002E-3</v>
      </c>
      <c r="I34" s="259">
        <f>E34*H34</f>
        <v>0.2084</v>
      </c>
      <c r="J34" s="258">
        <v>0</v>
      </c>
      <c r="K34" s="259">
        <f>E34*J34</f>
        <v>0</v>
      </c>
      <c r="O34" s="251">
        <v>2</v>
      </c>
      <c r="AA34" s="226">
        <v>1</v>
      </c>
      <c r="AB34" s="226">
        <v>1</v>
      </c>
      <c r="AC34" s="226">
        <v>1</v>
      </c>
      <c r="AZ34" s="226">
        <v>1</v>
      </c>
      <c r="BA34" s="226">
        <f>IF(AZ34=1,G34,0)</f>
        <v>0</v>
      </c>
      <c r="BB34" s="226">
        <f>IF(AZ34=2,G34,0)</f>
        <v>0</v>
      </c>
      <c r="BC34" s="226">
        <f>IF(AZ34=3,G34,0)</f>
        <v>0</v>
      </c>
      <c r="BD34" s="226">
        <f>IF(AZ34=4,G34,0)</f>
        <v>0</v>
      </c>
      <c r="BE34" s="226">
        <f>IF(AZ34=5,G34,0)</f>
        <v>0</v>
      </c>
      <c r="CA34" s="251">
        <v>1</v>
      </c>
      <c r="CB34" s="251">
        <v>1</v>
      </c>
    </row>
    <row r="35" spans="1:80">
      <c r="A35" s="260"/>
      <c r="B35" s="264"/>
      <c r="C35" s="322" t="s">
        <v>1066</v>
      </c>
      <c r="D35" s="323"/>
      <c r="E35" s="265">
        <v>0.68</v>
      </c>
      <c r="F35" s="266"/>
      <c r="G35" s="267"/>
      <c r="H35" s="268"/>
      <c r="I35" s="262"/>
      <c r="J35" s="269"/>
      <c r="K35" s="262"/>
      <c r="M35" s="263" t="s">
        <v>1066</v>
      </c>
      <c r="O35" s="251"/>
    </row>
    <row r="36" spans="1:80">
      <c r="A36" s="260"/>
      <c r="B36" s="264"/>
      <c r="C36" s="322" t="s">
        <v>1067</v>
      </c>
      <c r="D36" s="323"/>
      <c r="E36" s="265">
        <v>21.12</v>
      </c>
      <c r="F36" s="266"/>
      <c r="G36" s="267"/>
      <c r="H36" s="268"/>
      <c r="I36" s="262"/>
      <c r="J36" s="269"/>
      <c r="K36" s="262"/>
      <c r="M36" s="263" t="s">
        <v>1067</v>
      </c>
      <c r="O36" s="251"/>
    </row>
    <row r="37" spans="1:80">
      <c r="A37" s="260"/>
      <c r="B37" s="264"/>
      <c r="C37" s="322" t="s">
        <v>1068</v>
      </c>
      <c r="D37" s="323"/>
      <c r="E37" s="265">
        <v>1.25</v>
      </c>
      <c r="F37" s="266"/>
      <c r="G37" s="267"/>
      <c r="H37" s="268"/>
      <c r="I37" s="262"/>
      <c r="J37" s="269"/>
      <c r="K37" s="262"/>
      <c r="M37" s="263" t="s">
        <v>1068</v>
      </c>
      <c r="O37" s="251"/>
    </row>
    <row r="38" spans="1:80">
      <c r="A38" s="260"/>
      <c r="B38" s="264"/>
      <c r="C38" s="322" t="s">
        <v>1069</v>
      </c>
      <c r="D38" s="323"/>
      <c r="E38" s="265">
        <v>3</v>
      </c>
      <c r="F38" s="266"/>
      <c r="G38" s="267"/>
      <c r="H38" s="268"/>
      <c r="I38" s="262"/>
      <c r="J38" s="269"/>
      <c r="K38" s="262"/>
      <c r="M38" s="263" t="s">
        <v>1069</v>
      </c>
      <c r="O38" s="251"/>
    </row>
    <row r="39" spans="1:80">
      <c r="A39" s="252">
        <v>10</v>
      </c>
      <c r="B39" s="253" t="s">
        <v>1070</v>
      </c>
      <c r="C39" s="254" t="s">
        <v>1071</v>
      </c>
      <c r="D39" s="255" t="s">
        <v>110</v>
      </c>
      <c r="E39" s="256">
        <v>1.216</v>
      </c>
      <c r="F39" s="256"/>
      <c r="G39" s="257">
        <f>E39*F39</f>
        <v>0</v>
      </c>
      <c r="H39" s="258">
        <v>0</v>
      </c>
      <c r="I39" s="259">
        <f>E39*H39</f>
        <v>0</v>
      </c>
      <c r="J39" s="258">
        <v>0</v>
      </c>
      <c r="K39" s="259">
        <f>E39*J39</f>
        <v>0</v>
      </c>
      <c r="O39" s="251">
        <v>2</v>
      </c>
      <c r="AA39" s="226">
        <v>1</v>
      </c>
      <c r="AB39" s="226">
        <v>0</v>
      </c>
      <c r="AC39" s="226">
        <v>0</v>
      </c>
      <c r="AZ39" s="226">
        <v>1</v>
      </c>
      <c r="BA39" s="226">
        <f>IF(AZ39=1,G39,0)</f>
        <v>0</v>
      </c>
      <c r="BB39" s="226">
        <f>IF(AZ39=2,G39,0)</f>
        <v>0</v>
      </c>
      <c r="BC39" s="226">
        <f>IF(AZ39=3,G39,0)</f>
        <v>0</v>
      </c>
      <c r="BD39" s="226">
        <f>IF(AZ39=4,G39,0)</f>
        <v>0</v>
      </c>
      <c r="BE39" s="226">
        <f>IF(AZ39=5,G39,0)</f>
        <v>0</v>
      </c>
      <c r="CA39" s="251">
        <v>1</v>
      </c>
      <c r="CB39" s="251">
        <v>0</v>
      </c>
    </row>
    <row r="40" spans="1:80">
      <c r="A40" s="260"/>
      <c r="B40" s="264"/>
      <c r="C40" s="322" t="s">
        <v>1072</v>
      </c>
      <c r="D40" s="323"/>
      <c r="E40" s="265">
        <v>1.216</v>
      </c>
      <c r="F40" s="266"/>
      <c r="G40" s="267"/>
      <c r="H40" s="268"/>
      <c r="I40" s="262"/>
      <c r="J40" s="269"/>
      <c r="K40" s="262"/>
      <c r="M40" s="263" t="s">
        <v>1072</v>
      </c>
      <c r="O40" s="251"/>
    </row>
    <row r="41" spans="1:80">
      <c r="A41" s="252">
        <v>11</v>
      </c>
      <c r="B41" s="253" t="s">
        <v>377</v>
      </c>
      <c r="C41" s="254" t="s">
        <v>1073</v>
      </c>
      <c r="D41" s="255" t="s">
        <v>110</v>
      </c>
      <c r="E41" s="256">
        <v>1.216</v>
      </c>
      <c r="F41" s="256"/>
      <c r="G41" s="257">
        <f>E41*F41</f>
        <v>0</v>
      </c>
      <c r="H41" s="258">
        <v>3.2000000000000003E-4</v>
      </c>
      <c r="I41" s="259">
        <f>E41*H41</f>
        <v>3.8912000000000001E-4</v>
      </c>
      <c r="J41" s="258">
        <v>0</v>
      </c>
      <c r="K41" s="259">
        <f>E41*J41</f>
        <v>0</v>
      </c>
      <c r="O41" s="251">
        <v>2</v>
      </c>
      <c r="AA41" s="226">
        <v>1</v>
      </c>
      <c r="AB41" s="226">
        <v>1</v>
      </c>
      <c r="AC41" s="226">
        <v>1</v>
      </c>
      <c r="AZ41" s="226">
        <v>1</v>
      </c>
      <c r="BA41" s="226">
        <f>IF(AZ41=1,G41,0)</f>
        <v>0</v>
      </c>
      <c r="BB41" s="226">
        <f>IF(AZ41=2,G41,0)</f>
        <v>0</v>
      </c>
      <c r="BC41" s="226">
        <f>IF(AZ41=3,G41,0)</f>
        <v>0</v>
      </c>
      <c r="BD41" s="226">
        <f>IF(AZ41=4,G41,0)</f>
        <v>0</v>
      </c>
      <c r="BE41" s="226">
        <f>IF(AZ41=5,G41,0)</f>
        <v>0</v>
      </c>
      <c r="CA41" s="251">
        <v>1</v>
      </c>
      <c r="CB41" s="251">
        <v>1</v>
      </c>
    </row>
    <row r="42" spans="1:80">
      <c r="A42" s="260"/>
      <c r="B42" s="264"/>
      <c r="C42" s="322" t="s">
        <v>1072</v>
      </c>
      <c r="D42" s="323"/>
      <c r="E42" s="265">
        <v>1.216</v>
      </c>
      <c r="F42" s="266"/>
      <c r="G42" s="267"/>
      <c r="H42" s="268"/>
      <c r="I42" s="262"/>
      <c r="J42" s="269"/>
      <c r="K42" s="262"/>
      <c r="M42" s="263" t="s">
        <v>1072</v>
      </c>
      <c r="O42" s="251"/>
    </row>
    <row r="43" spans="1:80">
      <c r="A43" s="252">
        <v>12</v>
      </c>
      <c r="B43" s="253" t="s">
        <v>1074</v>
      </c>
      <c r="C43" s="254" t="s">
        <v>1075</v>
      </c>
      <c r="D43" s="255" t="s">
        <v>110</v>
      </c>
      <c r="E43" s="256">
        <v>1.216</v>
      </c>
      <c r="F43" s="256"/>
      <c r="G43" s="257">
        <f>E43*F43</f>
        <v>0</v>
      </c>
      <c r="H43" s="258">
        <v>4.6899999999999997E-3</v>
      </c>
      <c r="I43" s="259">
        <f>E43*H43</f>
        <v>5.7030399999999995E-3</v>
      </c>
      <c r="J43" s="258">
        <v>0</v>
      </c>
      <c r="K43" s="259">
        <f>E43*J43</f>
        <v>0</v>
      </c>
      <c r="O43" s="251">
        <v>2</v>
      </c>
      <c r="AA43" s="226">
        <v>1</v>
      </c>
      <c r="AB43" s="226">
        <v>1</v>
      </c>
      <c r="AC43" s="226">
        <v>1</v>
      </c>
      <c r="AZ43" s="226">
        <v>1</v>
      </c>
      <c r="BA43" s="226">
        <f>IF(AZ43=1,G43,0)</f>
        <v>0</v>
      </c>
      <c r="BB43" s="226">
        <f>IF(AZ43=2,G43,0)</f>
        <v>0</v>
      </c>
      <c r="BC43" s="226">
        <f>IF(AZ43=3,G43,0)</f>
        <v>0</v>
      </c>
      <c r="BD43" s="226">
        <f>IF(AZ43=4,G43,0)</f>
        <v>0</v>
      </c>
      <c r="BE43" s="226">
        <f>IF(AZ43=5,G43,0)</f>
        <v>0</v>
      </c>
      <c r="CA43" s="251">
        <v>1</v>
      </c>
      <c r="CB43" s="251">
        <v>1</v>
      </c>
    </row>
    <row r="44" spans="1:80">
      <c r="A44" s="260"/>
      <c r="B44" s="264"/>
      <c r="C44" s="322" t="s">
        <v>1072</v>
      </c>
      <c r="D44" s="323"/>
      <c r="E44" s="265">
        <v>1.216</v>
      </c>
      <c r="F44" s="266"/>
      <c r="G44" s="267"/>
      <c r="H44" s="268"/>
      <c r="I44" s="262"/>
      <c r="J44" s="269"/>
      <c r="K44" s="262"/>
      <c r="M44" s="263" t="s">
        <v>1072</v>
      </c>
      <c r="O44" s="251"/>
    </row>
    <row r="45" spans="1:80" ht="22.5">
      <c r="A45" s="252">
        <v>13</v>
      </c>
      <c r="B45" s="253" t="s">
        <v>320</v>
      </c>
      <c r="C45" s="254" t="s">
        <v>321</v>
      </c>
      <c r="D45" s="255" t="s">
        <v>110</v>
      </c>
      <c r="E45" s="256">
        <v>1.216</v>
      </c>
      <c r="F45" s="256"/>
      <c r="G45" s="257">
        <f>E45*F45</f>
        <v>0</v>
      </c>
      <c r="H45" s="258">
        <v>2.6800000000000001E-3</v>
      </c>
      <c r="I45" s="259">
        <f>E45*H45</f>
        <v>3.25888E-3</v>
      </c>
      <c r="J45" s="258">
        <v>0</v>
      </c>
      <c r="K45" s="259">
        <f>E45*J45</f>
        <v>0</v>
      </c>
      <c r="O45" s="251">
        <v>2</v>
      </c>
      <c r="AA45" s="226">
        <v>1</v>
      </c>
      <c r="AB45" s="226">
        <v>1</v>
      </c>
      <c r="AC45" s="226">
        <v>1</v>
      </c>
      <c r="AZ45" s="226">
        <v>1</v>
      </c>
      <c r="BA45" s="226">
        <f>IF(AZ45=1,G45,0)</f>
        <v>0</v>
      </c>
      <c r="BB45" s="226">
        <f>IF(AZ45=2,G45,0)</f>
        <v>0</v>
      </c>
      <c r="BC45" s="226">
        <f>IF(AZ45=3,G45,0)</f>
        <v>0</v>
      </c>
      <c r="BD45" s="226">
        <f>IF(AZ45=4,G45,0)</f>
        <v>0</v>
      </c>
      <c r="BE45" s="226">
        <f>IF(AZ45=5,G45,0)</f>
        <v>0</v>
      </c>
      <c r="CA45" s="251">
        <v>1</v>
      </c>
      <c r="CB45" s="251">
        <v>1</v>
      </c>
    </row>
    <row r="46" spans="1:80">
      <c r="A46" s="260"/>
      <c r="B46" s="264"/>
      <c r="C46" s="322" t="s">
        <v>1072</v>
      </c>
      <c r="D46" s="323"/>
      <c r="E46" s="265">
        <v>1.216</v>
      </c>
      <c r="F46" s="266"/>
      <c r="G46" s="267"/>
      <c r="H46" s="268"/>
      <c r="I46" s="262"/>
      <c r="J46" s="269"/>
      <c r="K46" s="262"/>
      <c r="M46" s="263" t="s">
        <v>1072</v>
      </c>
      <c r="O46" s="251"/>
    </row>
    <row r="47" spans="1:80" ht="22.5">
      <c r="A47" s="252">
        <v>14</v>
      </c>
      <c r="B47" s="253" t="s">
        <v>1076</v>
      </c>
      <c r="C47" s="254" t="s">
        <v>1077</v>
      </c>
      <c r="D47" s="255" t="s">
        <v>312</v>
      </c>
      <c r="E47" s="256">
        <v>6.08</v>
      </c>
      <c r="F47" s="256"/>
      <c r="G47" s="257">
        <f>E47*F47</f>
        <v>0</v>
      </c>
      <c r="H47" s="258">
        <v>2.9999999999999997E-4</v>
      </c>
      <c r="I47" s="259">
        <f>E47*H47</f>
        <v>1.8239999999999999E-3</v>
      </c>
      <c r="J47" s="258">
        <v>0</v>
      </c>
      <c r="K47" s="259">
        <f>E47*J47</f>
        <v>0</v>
      </c>
      <c r="O47" s="251">
        <v>2</v>
      </c>
      <c r="AA47" s="226">
        <v>1</v>
      </c>
      <c r="AB47" s="226">
        <v>1</v>
      </c>
      <c r="AC47" s="226">
        <v>1</v>
      </c>
      <c r="AZ47" s="226">
        <v>1</v>
      </c>
      <c r="BA47" s="226">
        <f>IF(AZ47=1,G47,0)</f>
        <v>0</v>
      </c>
      <c r="BB47" s="226">
        <f>IF(AZ47=2,G47,0)</f>
        <v>0</v>
      </c>
      <c r="BC47" s="226">
        <f>IF(AZ47=3,G47,0)</f>
        <v>0</v>
      </c>
      <c r="BD47" s="226">
        <f>IF(AZ47=4,G47,0)</f>
        <v>0</v>
      </c>
      <c r="BE47" s="226">
        <f>IF(AZ47=5,G47,0)</f>
        <v>0</v>
      </c>
      <c r="CA47" s="251">
        <v>1</v>
      </c>
      <c r="CB47" s="251">
        <v>1</v>
      </c>
    </row>
    <row r="48" spans="1:80">
      <c r="A48" s="260"/>
      <c r="B48" s="261"/>
      <c r="C48" s="319" t="s">
        <v>336</v>
      </c>
      <c r="D48" s="320"/>
      <c r="E48" s="320"/>
      <c r="F48" s="320"/>
      <c r="G48" s="321"/>
      <c r="I48" s="262"/>
      <c r="K48" s="262"/>
      <c r="L48" s="263" t="s">
        <v>336</v>
      </c>
      <c r="O48" s="251">
        <v>3</v>
      </c>
    </row>
    <row r="49" spans="1:80">
      <c r="A49" s="260"/>
      <c r="B49" s="264"/>
      <c r="C49" s="322" t="s">
        <v>1054</v>
      </c>
      <c r="D49" s="323"/>
      <c r="E49" s="265">
        <v>6.08</v>
      </c>
      <c r="F49" s="266"/>
      <c r="G49" s="267"/>
      <c r="H49" s="268"/>
      <c r="I49" s="262"/>
      <c r="J49" s="269"/>
      <c r="K49" s="262"/>
      <c r="M49" s="263" t="s">
        <v>1054</v>
      </c>
      <c r="O49" s="251"/>
    </row>
    <row r="50" spans="1:80">
      <c r="A50" s="270"/>
      <c r="B50" s="271" t="s">
        <v>100</v>
      </c>
      <c r="C50" s="272" t="s">
        <v>319</v>
      </c>
      <c r="D50" s="273"/>
      <c r="E50" s="274"/>
      <c r="F50" s="275"/>
      <c r="G50" s="276">
        <f>SUM(G31:G49)</f>
        <v>0</v>
      </c>
      <c r="H50" s="277"/>
      <c r="I50" s="278">
        <f>SUM(I31:I49)</f>
        <v>0.21970342399999998</v>
      </c>
      <c r="J50" s="277"/>
      <c r="K50" s="278">
        <f>SUM(K31:K49)</f>
        <v>0</v>
      </c>
      <c r="O50" s="251">
        <v>4</v>
      </c>
      <c r="BA50" s="279">
        <f>SUM(BA31:BA49)</f>
        <v>0</v>
      </c>
      <c r="BB50" s="279">
        <f>SUM(BB31:BB49)</f>
        <v>0</v>
      </c>
      <c r="BC50" s="279">
        <f>SUM(BC31:BC49)</f>
        <v>0</v>
      </c>
      <c r="BD50" s="279">
        <f>SUM(BD31:BD49)</f>
        <v>0</v>
      </c>
      <c r="BE50" s="279">
        <f>SUM(BE31:BE49)</f>
        <v>0</v>
      </c>
    </row>
    <row r="51" spans="1:80">
      <c r="A51" s="241" t="s">
        <v>96</v>
      </c>
      <c r="B51" s="242" t="s">
        <v>412</v>
      </c>
      <c r="C51" s="243" t="s">
        <v>413</v>
      </c>
      <c r="D51" s="244"/>
      <c r="E51" s="245"/>
      <c r="F51" s="245"/>
      <c r="G51" s="246"/>
      <c r="H51" s="247"/>
      <c r="I51" s="248"/>
      <c r="J51" s="249"/>
      <c r="K51" s="250"/>
      <c r="O51" s="251">
        <v>1</v>
      </c>
    </row>
    <row r="52" spans="1:80">
      <c r="A52" s="252">
        <v>15</v>
      </c>
      <c r="B52" s="253" t="s">
        <v>1078</v>
      </c>
      <c r="C52" s="254" t="s">
        <v>1079</v>
      </c>
      <c r="D52" s="255" t="s">
        <v>110</v>
      </c>
      <c r="E52" s="256">
        <v>7.1820000000000004</v>
      </c>
      <c r="F52" s="256"/>
      <c r="G52" s="257">
        <f>E52*F52</f>
        <v>0</v>
      </c>
      <c r="H52" s="258">
        <v>0</v>
      </c>
      <c r="I52" s="259">
        <f>E52*H52</f>
        <v>0</v>
      </c>
      <c r="J52" s="258">
        <v>0</v>
      </c>
      <c r="K52" s="259">
        <f>E52*J52</f>
        <v>0</v>
      </c>
      <c r="O52" s="251">
        <v>2</v>
      </c>
      <c r="AA52" s="226">
        <v>1</v>
      </c>
      <c r="AB52" s="226">
        <v>1</v>
      </c>
      <c r="AC52" s="226">
        <v>1</v>
      </c>
      <c r="AZ52" s="226">
        <v>1</v>
      </c>
      <c r="BA52" s="226">
        <f>IF(AZ52=1,G52,0)</f>
        <v>0</v>
      </c>
      <c r="BB52" s="226">
        <f>IF(AZ52=2,G52,0)</f>
        <v>0</v>
      </c>
      <c r="BC52" s="226">
        <f>IF(AZ52=3,G52,0)</f>
        <v>0</v>
      </c>
      <c r="BD52" s="226">
        <f>IF(AZ52=4,G52,0)</f>
        <v>0</v>
      </c>
      <c r="BE52" s="226">
        <f>IF(AZ52=5,G52,0)</f>
        <v>0</v>
      </c>
      <c r="CA52" s="251">
        <v>1</v>
      </c>
      <c r="CB52" s="251">
        <v>1</v>
      </c>
    </row>
    <row r="53" spans="1:80">
      <c r="A53" s="260"/>
      <c r="B53" s="264"/>
      <c r="C53" s="322" t="s">
        <v>1080</v>
      </c>
      <c r="D53" s="323"/>
      <c r="E53" s="265">
        <v>7.1820000000000004</v>
      </c>
      <c r="F53" s="266"/>
      <c r="G53" s="267"/>
      <c r="H53" s="268"/>
      <c r="I53" s="262"/>
      <c r="J53" s="269"/>
      <c r="K53" s="262"/>
      <c r="M53" s="263" t="s">
        <v>1080</v>
      </c>
      <c r="O53" s="251"/>
    </row>
    <row r="54" spans="1:80">
      <c r="A54" s="252">
        <v>16</v>
      </c>
      <c r="B54" s="253" t="s">
        <v>1081</v>
      </c>
      <c r="C54" s="254" t="s">
        <v>1082</v>
      </c>
      <c r="D54" s="255" t="s">
        <v>110</v>
      </c>
      <c r="E54" s="256">
        <v>7.1820000000000004</v>
      </c>
      <c r="F54" s="256"/>
      <c r="G54" s="257">
        <f>E54*F54</f>
        <v>0</v>
      </c>
      <c r="H54" s="258">
        <v>0</v>
      </c>
      <c r="I54" s="259">
        <f>E54*H54</f>
        <v>0</v>
      </c>
      <c r="J54" s="258">
        <v>0</v>
      </c>
      <c r="K54" s="259">
        <f>E54*J54</f>
        <v>0</v>
      </c>
      <c r="O54" s="251">
        <v>2</v>
      </c>
      <c r="AA54" s="226">
        <v>1</v>
      </c>
      <c r="AB54" s="226">
        <v>1</v>
      </c>
      <c r="AC54" s="226">
        <v>1</v>
      </c>
      <c r="AZ54" s="226">
        <v>1</v>
      </c>
      <c r="BA54" s="226">
        <f>IF(AZ54=1,G54,0)</f>
        <v>0</v>
      </c>
      <c r="BB54" s="226">
        <f>IF(AZ54=2,G54,0)</f>
        <v>0</v>
      </c>
      <c r="BC54" s="226">
        <f>IF(AZ54=3,G54,0)</f>
        <v>0</v>
      </c>
      <c r="BD54" s="226">
        <f>IF(AZ54=4,G54,0)</f>
        <v>0</v>
      </c>
      <c r="BE54" s="226">
        <f>IF(AZ54=5,G54,0)</f>
        <v>0</v>
      </c>
      <c r="CA54" s="251">
        <v>1</v>
      </c>
      <c r="CB54" s="251">
        <v>1</v>
      </c>
    </row>
    <row r="55" spans="1:80">
      <c r="A55" s="260"/>
      <c r="B55" s="264"/>
      <c r="C55" s="322" t="s">
        <v>1080</v>
      </c>
      <c r="D55" s="323"/>
      <c r="E55" s="265">
        <v>7.1820000000000004</v>
      </c>
      <c r="F55" s="266"/>
      <c r="G55" s="267"/>
      <c r="H55" s="268"/>
      <c r="I55" s="262"/>
      <c r="J55" s="269"/>
      <c r="K55" s="262"/>
      <c r="M55" s="263" t="s">
        <v>1080</v>
      </c>
      <c r="O55" s="251"/>
    </row>
    <row r="56" spans="1:80">
      <c r="A56" s="270"/>
      <c r="B56" s="271" t="s">
        <v>100</v>
      </c>
      <c r="C56" s="272" t="s">
        <v>414</v>
      </c>
      <c r="D56" s="273"/>
      <c r="E56" s="274"/>
      <c r="F56" s="275"/>
      <c r="G56" s="276">
        <f>SUM(G51:G55)</f>
        <v>0</v>
      </c>
      <c r="H56" s="277"/>
      <c r="I56" s="278">
        <f>SUM(I51:I55)</f>
        <v>0</v>
      </c>
      <c r="J56" s="277"/>
      <c r="K56" s="278">
        <f>SUM(K51:K55)</f>
        <v>0</v>
      </c>
      <c r="O56" s="251">
        <v>4</v>
      </c>
      <c r="BA56" s="279">
        <f>SUM(BA51:BA55)</f>
        <v>0</v>
      </c>
      <c r="BB56" s="279">
        <f>SUM(BB51:BB55)</f>
        <v>0</v>
      </c>
      <c r="BC56" s="279">
        <f>SUM(BC51:BC55)</f>
        <v>0</v>
      </c>
      <c r="BD56" s="279">
        <f>SUM(BD51:BD55)</f>
        <v>0</v>
      </c>
      <c r="BE56" s="279">
        <f>SUM(BE51:BE55)</f>
        <v>0</v>
      </c>
    </row>
    <row r="57" spans="1:80">
      <c r="A57" s="241" t="s">
        <v>96</v>
      </c>
      <c r="B57" s="242" t="s">
        <v>1083</v>
      </c>
      <c r="C57" s="243" t="s">
        <v>1084</v>
      </c>
      <c r="D57" s="244"/>
      <c r="E57" s="245"/>
      <c r="F57" s="245"/>
      <c r="G57" s="246"/>
      <c r="H57" s="247"/>
      <c r="I57" s="248"/>
      <c r="J57" s="249"/>
      <c r="K57" s="250"/>
      <c r="O57" s="251">
        <v>1</v>
      </c>
    </row>
    <row r="58" spans="1:80">
      <c r="A58" s="252">
        <v>17</v>
      </c>
      <c r="B58" s="253" t="s">
        <v>1086</v>
      </c>
      <c r="C58" s="254" t="s">
        <v>1087</v>
      </c>
      <c r="D58" s="255" t="s">
        <v>191</v>
      </c>
      <c r="E58" s="256">
        <v>1</v>
      </c>
      <c r="F58" s="256"/>
      <c r="G58" s="257">
        <f>E58*F58</f>
        <v>0</v>
      </c>
      <c r="H58" s="258">
        <v>5.2560000000000003E-2</v>
      </c>
      <c r="I58" s="259">
        <f>E58*H58</f>
        <v>5.2560000000000003E-2</v>
      </c>
      <c r="J58" s="258">
        <v>0</v>
      </c>
      <c r="K58" s="259">
        <f>E58*J58</f>
        <v>0</v>
      </c>
      <c r="O58" s="251">
        <v>2</v>
      </c>
      <c r="AA58" s="226">
        <v>1</v>
      </c>
      <c r="AB58" s="226">
        <v>1</v>
      </c>
      <c r="AC58" s="226">
        <v>1</v>
      </c>
      <c r="AZ58" s="226">
        <v>1</v>
      </c>
      <c r="BA58" s="226">
        <f>IF(AZ58=1,G58,0)</f>
        <v>0</v>
      </c>
      <c r="BB58" s="226">
        <f>IF(AZ58=2,G58,0)</f>
        <v>0</v>
      </c>
      <c r="BC58" s="226">
        <f>IF(AZ58=3,G58,0)</f>
        <v>0</v>
      </c>
      <c r="BD58" s="226">
        <f>IF(AZ58=4,G58,0)</f>
        <v>0</v>
      </c>
      <c r="BE58" s="226">
        <f>IF(AZ58=5,G58,0)</f>
        <v>0</v>
      </c>
      <c r="CA58" s="251">
        <v>1</v>
      </c>
      <c r="CB58" s="251">
        <v>1</v>
      </c>
    </row>
    <row r="59" spans="1:80">
      <c r="A59" s="260"/>
      <c r="B59" s="264"/>
      <c r="C59" s="322" t="s">
        <v>97</v>
      </c>
      <c r="D59" s="323"/>
      <c r="E59" s="265">
        <v>1</v>
      </c>
      <c r="F59" s="266"/>
      <c r="G59" s="267"/>
      <c r="H59" s="268"/>
      <c r="I59" s="262"/>
      <c r="J59" s="269"/>
      <c r="K59" s="262"/>
      <c r="M59" s="263">
        <v>1</v>
      </c>
      <c r="O59" s="251"/>
    </row>
    <row r="60" spans="1:80" ht="22.5">
      <c r="A60" s="252">
        <v>18</v>
      </c>
      <c r="B60" s="253" t="s">
        <v>1088</v>
      </c>
      <c r="C60" s="254" t="s">
        <v>1089</v>
      </c>
      <c r="D60" s="255" t="s">
        <v>191</v>
      </c>
      <c r="E60" s="256">
        <v>1</v>
      </c>
      <c r="F60" s="256"/>
      <c r="G60" s="257">
        <f>E60*F60</f>
        <v>0</v>
      </c>
      <c r="H60" s="258">
        <v>1.78E-2</v>
      </c>
      <c r="I60" s="259">
        <f>E60*H60</f>
        <v>1.78E-2</v>
      </c>
      <c r="J60" s="258"/>
      <c r="K60" s="259">
        <f>E60*J60</f>
        <v>0</v>
      </c>
      <c r="O60" s="251">
        <v>2</v>
      </c>
      <c r="AA60" s="226">
        <v>3</v>
      </c>
      <c r="AB60" s="226">
        <v>1</v>
      </c>
      <c r="AC60" s="226">
        <v>553310322</v>
      </c>
      <c r="AZ60" s="226">
        <v>1</v>
      </c>
      <c r="BA60" s="226">
        <f>IF(AZ60=1,G60,0)</f>
        <v>0</v>
      </c>
      <c r="BB60" s="226">
        <f>IF(AZ60=2,G60,0)</f>
        <v>0</v>
      </c>
      <c r="BC60" s="226">
        <f>IF(AZ60=3,G60,0)</f>
        <v>0</v>
      </c>
      <c r="BD60" s="226">
        <f>IF(AZ60=4,G60,0)</f>
        <v>0</v>
      </c>
      <c r="BE60" s="226">
        <f>IF(AZ60=5,G60,0)</f>
        <v>0</v>
      </c>
      <c r="CA60" s="251">
        <v>3</v>
      </c>
      <c r="CB60" s="251">
        <v>1</v>
      </c>
    </row>
    <row r="61" spans="1:80" ht="33.75">
      <c r="A61" s="260"/>
      <c r="B61" s="261"/>
      <c r="C61" s="319" t="s">
        <v>1090</v>
      </c>
      <c r="D61" s="320"/>
      <c r="E61" s="320"/>
      <c r="F61" s="320"/>
      <c r="G61" s="321"/>
      <c r="I61" s="262"/>
      <c r="K61" s="262"/>
      <c r="L61" s="263" t="s">
        <v>1090</v>
      </c>
      <c r="O61" s="251">
        <v>3</v>
      </c>
    </row>
    <row r="62" spans="1:80">
      <c r="A62" s="260"/>
      <c r="B62" s="261"/>
      <c r="C62" s="319"/>
      <c r="D62" s="320"/>
      <c r="E62" s="320"/>
      <c r="F62" s="320"/>
      <c r="G62" s="321"/>
      <c r="I62" s="262"/>
      <c r="K62" s="262"/>
      <c r="L62" s="263"/>
      <c r="O62" s="251">
        <v>3</v>
      </c>
    </row>
    <row r="63" spans="1:80" ht="45">
      <c r="A63" s="260"/>
      <c r="B63" s="261"/>
      <c r="C63" s="319" t="s">
        <v>1091</v>
      </c>
      <c r="D63" s="320"/>
      <c r="E63" s="320"/>
      <c r="F63" s="320"/>
      <c r="G63" s="321"/>
      <c r="I63" s="262"/>
      <c r="K63" s="262"/>
      <c r="L63" s="263" t="s">
        <v>1091</v>
      </c>
      <c r="O63" s="251">
        <v>3</v>
      </c>
    </row>
    <row r="64" spans="1:80">
      <c r="A64" s="260"/>
      <c r="B64" s="264"/>
      <c r="C64" s="322" t="s">
        <v>97</v>
      </c>
      <c r="D64" s="323"/>
      <c r="E64" s="265">
        <v>1</v>
      </c>
      <c r="F64" s="266"/>
      <c r="G64" s="267"/>
      <c r="H64" s="268"/>
      <c r="I64" s="262"/>
      <c r="J64" s="269"/>
      <c r="K64" s="262"/>
      <c r="M64" s="263">
        <v>1</v>
      </c>
      <c r="O64" s="251"/>
    </row>
    <row r="65" spans="1:80">
      <c r="A65" s="270"/>
      <c r="B65" s="271" t="s">
        <v>100</v>
      </c>
      <c r="C65" s="272" t="s">
        <v>1085</v>
      </c>
      <c r="D65" s="273"/>
      <c r="E65" s="274"/>
      <c r="F65" s="275"/>
      <c r="G65" s="276">
        <f>SUM(G57:G64)</f>
        <v>0</v>
      </c>
      <c r="H65" s="277"/>
      <c r="I65" s="278">
        <f>SUM(I57:I64)</f>
        <v>7.0360000000000006E-2</v>
      </c>
      <c r="J65" s="277"/>
      <c r="K65" s="278">
        <f>SUM(K57:K64)</f>
        <v>0</v>
      </c>
      <c r="O65" s="251">
        <v>4</v>
      </c>
      <c r="BA65" s="279">
        <f>SUM(BA57:BA64)</f>
        <v>0</v>
      </c>
      <c r="BB65" s="279">
        <f>SUM(BB57:BB64)</f>
        <v>0</v>
      </c>
      <c r="BC65" s="279">
        <f>SUM(BC57:BC64)</f>
        <v>0</v>
      </c>
      <c r="BD65" s="279">
        <f>SUM(BD57:BD64)</f>
        <v>0</v>
      </c>
      <c r="BE65" s="279">
        <f>SUM(BE57:BE64)</f>
        <v>0</v>
      </c>
    </row>
    <row r="66" spans="1:80">
      <c r="A66" s="241" t="s">
        <v>96</v>
      </c>
      <c r="B66" s="242" t="s">
        <v>459</v>
      </c>
      <c r="C66" s="243" t="s">
        <v>460</v>
      </c>
      <c r="D66" s="244"/>
      <c r="E66" s="245"/>
      <c r="F66" s="245"/>
      <c r="G66" s="246"/>
      <c r="H66" s="247"/>
      <c r="I66" s="248"/>
      <c r="J66" s="249"/>
      <c r="K66" s="250"/>
      <c r="O66" s="251">
        <v>1</v>
      </c>
    </row>
    <row r="67" spans="1:80">
      <c r="A67" s="252">
        <v>19</v>
      </c>
      <c r="B67" s="253" t="s">
        <v>1092</v>
      </c>
      <c r="C67" s="254" t="s">
        <v>1093</v>
      </c>
      <c r="D67" s="255" t="s">
        <v>411</v>
      </c>
      <c r="E67" s="256">
        <v>1</v>
      </c>
      <c r="F67" s="256"/>
      <c r="G67" s="257">
        <f>E67*F67</f>
        <v>0</v>
      </c>
      <c r="H67" s="258">
        <v>0.158</v>
      </c>
      <c r="I67" s="259">
        <f>E67*H67</f>
        <v>0.158</v>
      </c>
      <c r="J67" s="258">
        <v>0</v>
      </c>
      <c r="K67" s="259">
        <f>E67*J67</f>
        <v>0</v>
      </c>
      <c r="O67" s="251">
        <v>2</v>
      </c>
      <c r="AA67" s="226">
        <v>1</v>
      </c>
      <c r="AB67" s="226">
        <v>1</v>
      </c>
      <c r="AC67" s="226">
        <v>1</v>
      </c>
      <c r="AZ67" s="226">
        <v>1</v>
      </c>
      <c r="BA67" s="226">
        <f>IF(AZ67=1,G67,0)</f>
        <v>0</v>
      </c>
      <c r="BB67" s="226">
        <f>IF(AZ67=2,G67,0)</f>
        <v>0</v>
      </c>
      <c r="BC67" s="226">
        <f>IF(AZ67=3,G67,0)</f>
        <v>0</v>
      </c>
      <c r="BD67" s="226">
        <f>IF(AZ67=4,G67,0)</f>
        <v>0</v>
      </c>
      <c r="BE67" s="226">
        <f>IF(AZ67=5,G67,0)</f>
        <v>0</v>
      </c>
      <c r="CA67" s="251">
        <v>1</v>
      </c>
      <c r="CB67" s="251">
        <v>1</v>
      </c>
    </row>
    <row r="68" spans="1:80">
      <c r="A68" s="260"/>
      <c r="B68" s="261"/>
      <c r="C68" s="319" t="s">
        <v>1094</v>
      </c>
      <c r="D68" s="320"/>
      <c r="E68" s="320"/>
      <c r="F68" s="320"/>
      <c r="G68" s="321"/>
      <c r="I68" s="262"/>
      <c r="K68" s="262"/>
      <c r="L68" s="263" t="s">
        <v>1094</v>
      </c>
      <c r="O68" s="251">
        <v>3</v>
      </c>
    </row>
    <row r="69" spans="1:80">
      <c r="A69" s="270"/>
      <c r="B69" s="271" t="s">
        <v>100</v>
      </c>
      <c r="C69" s="272" t="s">
        <v>461</v>
      </c>
      <c r="D69" s="273"/>
      <c r="E69" s="274"/>
      <c r="F69" s="275"/>
      <c r="G69" s="276">
        <f>SUM(G66:G68)</f>
        <v>0</v>
      </c>
      <c r="H69" s="277"/>
      <c r="I69" s="278">
        <f>SUM(I66:I68)</f>
        <v>0.158</v>
      </c>
      <c r="J69" s="277"/>
      <c r="K69" s="278">
        <f>SUM(K66:K68)</f>
        <v>0</v>
      </c>
      <c r="O69" s="251">
        <v>4</v>
      </c>
      <c r="BA69" s="279">
        <f>SUM(BA66:BA68)</f>
        <v>0</v>
      </c>
      <c r="BB69" s="279">
        <f>SUM(BB66:BB68)</f>
        <v>0</v>
      </c>
      <c r="BC69" s="279">
        <f>SUM(BC66:BC68)</f>
        <v>0</v>
      </c>
      <c r="BD69" s="279">
        <f>SUM(BD66:BD68)</f>
        <v>0</v>
      </c>
      <c r="BE69" s="279">
        <f>SUM(BE66:BE68)</f>
        <v>0</v>
      </c>
    </row>
    <row r="70" spans="1:80">
      <c r="A70" s="241" t="s">
        <v>96</v>
      </c>
      <c r="B70" s="242" t="s">
        <v>498</v>
      </c>
      <c r="C70" s="243" t="s">
        <v>499</v>
      </c>
      <c r="D70" s="244"/>
      <c r="E70" s="245"/>
      <c r="F70" s="245"/>
      <c r="G70" s="246"/>
      <c r="H70" s="247"/>
      <c r="I70" s="248"/>
      <c r="J70" s="249"/>
      <c r="K70" s="250"/>
      <c r="O70" s="251">
        <v>1</v>
      </c>
    </row>
    <row r="71" spans="1:80">
      <c r="A71" s="252">
        <v>20</v>
      </c>
      <c r="B71" s="253" t="s">
        <v>511</v>
      </c>
      <c r="C71" s="254" t="s">
        <v>512</v>
      </c>
      <c r="D71" s="255" t="s">
        <v>411</v>
      </c>
      <c r="E71" s="256">
        <v>1</v>
      </c>
      <c r="F71" s="256"/>
      <c r="G71" s="257">
        <f>E71*F71</f>
        <v>0</v>
      </c>
      <c r="H71" s="258">
        <v>0.05</v>
      </c>
      <c r="I71" s="259">
        <f>E71*H71</f>
        <v>0.05</v>
      </c>
      <c r="J71" s="258">
        <v>0</v>
      </c>
      <c r="K71" s="259">
        <f>E71*J71</f>
        <v>0</v>
      </c>
      <c r="O71" s="251">
        <v>2</v>
      </c>
      <c r="AA71" s="226">
        <v>1</v>
      </c>
      <c r="AB71" s="226">
        <v>0</v>
      </c>
      <c r="AC71" s="226">
        <v>0</v>
      </c>
      <c r="AZ71" s="226">
        <v>1</v>
      </c>
      <c r="BA71" s="226">
        <f>IF(AZ71=1,G71,0)</f>
        <v>0</v>
      </c>
      <c r="BB71" s="226">
        <f>IF(AZ71=2,G71,0)</f>
        <v>0</v>
      </c>
      <c r="BC71" s="226">
        <f>IF(AZ71=3,G71,0)</f>
        <v>0</v>
      </c>
      <c r="BD71" s="226">
        <f>IF(AZ71=4,G71,0)</f>
        <v>0</v>
      </c>
      <c r="BE71" s="226">
        <f>IF(AZ71=5,G71,0)</f>
        <v>0</v>
      </c>
      <c r="CA71" s="251">
        <v>1</v>
      </c>
      <c r="CB71" s="251">
        <v>0</v>
      </c>
    </row>
    <row r="72" spans="1:80" ht="45">
      <c r="A72" s="260"/>
      <c r="B72" s="261"/>
      <c r="C72" s="319" t="s">
        <v>513</v>
      </c>
      <c r="D72" s="320"/>
      <c r="E72" s="320"/>
      <c r="F72" s="320"/>
      <c r="G72" s="321"/>
      <c r="I72" s="262"/>
      <c r="K72" s="262"/>
      <c r="L72" s="263" t="s">
        <v>513</v>
      </c>
      <c r="O72" s="251">
        <v>3</v>
      </c>
    </row>
    <row r="73" spans="1:80" ht="33.75">
      <c r="A73" s="260"/>
      <c r="B73" s="261"/>
      <c r="C73" s="319" t="s">
        <v>514</v>
      </c>
      <c r="D73" s="320"/>
      <c r="E73" s="320"/>
      <c r="F73" s="320"/>
      <c r="G73" s="321"/>
      <c r="I73" s="262"/>
      <c r="K73" s="262"/>
      <c r="L73" s="263" t="s">
        <v>514</v>
      </c>
      <c r="O73" s="251">
        <v>3</v>
      </c>
    </row>
    <row r="74" spans="1:80" ht="22.5">
      <c r="A74" s="260"/>
      <c r="B74" s="261"/>
      <c r="C74" s="319" t="s">
        <v>1095</v>
      </c>
      <c r="D74" s="320"/>
      <c r="E74" s="320"/>
      <c r="F74" s="320"/>
      <c r="G74" s="321"/>
      <c r="I74" s="262"/>
      <c r="K74" s="262"/>
      <c r="L74" s="263" t="s">
        <v>1095</v>
      </c>
      <c r="O74" s="251">
        <v>3</v>
      </c>
    </row>
    <row r="75" spans="1:80">
      <c r="A75" s="260"/>
      <c r="B75" s="261"/>
      <c r="C75" s="319" t="s">
        <v>516</v>
      </c>
      <c r="D75" s="320"/>
      <c r="E75" s="320"/>
      <c r="F75" s="320"/>
      <c r="G75" s="321"/>
      <c r="I75" s="262"/>
      <c r="K75" s="262"/>
      <c r="L75" s="263" t="s">
        <v>516</v>
      </c>
      <c r="O75" s="251">
        <v>3</v>
      </c>
    </row>
    <row r="76" spans="1:80">
      <c r="A76" s="260"/>
      <c r="B76" s="261"/>
      <c r="C76" s="319"/>
      <c r="D76" s="320"/>
      <c r="E76" s="320"/>
      <c r="F76" s="320"/>
      <c r="G76" s="321"/>
      <c r="I76" s="262"/>
      <c r="K76" s="262"/>
      <c r="L76" s="263"/>
      <c r="O76" s="251">
        <v>3</v>
      </c>
    </row>
    <row r="77" spans="1:80">
      <c r="A77" s="270"/>
      <c r="B77" s="271" t="s">
        <v>100</v>
      </c>
      <c r="C77" s="272" t="s">
        <v>500</v>
      </c>
      <c r="D77" s="273"/>
      <c r="E77" s="274"/>
      <c r="F77" s="275"/>
      <c r="G77" s="276">
        <f>SUM(G70:G76)</f>
        <v>0</v>
      </c>
      <c r="H77" s="277"/>
      <c r="I77" s="278">
        <f>SUM(I70:I76)</f>
        <v>0.05</v>
      </c>
      <c r="J77" s="277"/>
      <c r="K77" s="278">
        <f>SUM(K70:K76)</f>
        <v>0</v>
      </c>
      <c r="O77" s="251">
        <v>4</v>
      </c>
      <c r="BA77" s="279">
        <f>SUM(BA70:BA76)</f>
        <v>0</v>
      </c>
      <c r="BB77" s="279">
        <f>SUM(BB70:BB76)</f>
        <v>0</v>
      </c>
      <c r="BC77" s="279">
        <f>SUM(BC70:BC76)</f>
        <v>0</v>
      </c>
      <c r="BD77" s="279">
        <f>SUM(BD70:BD76)</f>
        <v>0</v>
      </c>
      <c r="BE77" s="279">
        <f>SUM(BE70:BE76)</f>
        <v>0</v>
      </c>
    </row>
    <row r="78" spans="1:80">
      <c r="A78" s="241" t="s">
        <v>96</v>
      </c>
      <c r="B78" s="242" t="s">
        <v>523</v>
      </c>
      <c r="C78" s="243" t="s">
        <v>524</v>
      </c>
      <c r="D78" s="244"/>
      <c r="E78" s="245"/>
      <c r="F78" s="245"/>
      <c r="G78" s="246"/>
      <c r="H78" s="247"/>
      <c r="I78" s="248"/>
      <c r="J78" s="249"/>
      <c r="K78" s="250"/>
      <c r="O78" s="251">
        <v>1</v>
      </c>
    </row>
    <row r="79" spans="1:80">
      <c r="A79" s="252">
        <v>21</v>
      </c>
      <c r="B79" s="253" t="s">
        <v>529</v>
      </c>
      <c r="C79" s="254" t="s">
        <v>530</v>
      </c>
      <c r="D79" s="255" t="s">
        <v>110</v>
      </c>
      <c r="E79" s="256">
        <v>5.6212</v>
      </c>
      <c r="F79" s="256"/>
      <c r="G79" s="257">
        <f>E79*F79</f>
        <v>0</v>
      </c>
      <c r="H79" s="258">
        <v>6.7000000000000002E-4</v>
      </c>
      <c r="I79" s="259">
        <f>E79*H79</f>
        <v>3.766204E-3</v>
      </c>
      <c r="J79" s="258">
        <v>-0.13100000000000001</v>
      </c>
      <c r="K79" s="259">
        <f>E79*J79</f>
        <v>-0.73637720000000007</v>
      </c>
      <c r="O79" s="251">
        <v>2</v>
      </c>
      <c r="AA79" s="226">
        <v>1</v>
      </c>
      <c r="AB79" s="226">
        <v>1</v>
      </c>
      <c r="AC79" s="226">
        <v>1</v>
      </c>
      <c r="AZ79" s="226">
        <v>1</v>
      </c>
      <c r="BA79" s="226">
        <f>IF(AZ79=1,G79,0)</f>
        <v>0</v>
      </c>
      <c r="BB79" s="226">
        <f>IF(AZ79=2,G79,0)</f>
        <v>0</v>
      </c>
      <c r="BC79" s="226">
        <f>IF(AZ79=3,G79,0)</f>
        <v>0</v>
      </c>
      <c r="BD79" s="226">
        <f>IF(AZ79=4,G79,0)</f>
        <v>0</v>
      </c>
      <c r="BE79" s="226">
        <f>IF(AZ79=5,G79,0)</f>
        <v>0</v>
      </c>
      <c r="CA79" s="251">
        <v>1</v>
      </c>
      <c r="CB79" s="251">
        <v>1</v>
      </c>
    </row>
    <row r="80" spans="1:80">
      <c r="A80" s="260"/>
      <c r="B80" s="264"/>
      <c r="C80" s="322" t="s">
        <v>1096</v>
      </c>
      <c r="D80" s="323"/>
      <c r="E80" s="265">
        <v>5.6212</v>
      </c>
      <c r="F80" s="266"/>
      <c r="G80" s="267"/>
      <c r="H80" s="268"/>
      <c r="I80" s="262"/>
      <c r="J80" s="269"/>
      <c r="K80" s="262"/>
      <c r="M80" s="263" t="s">
        <v>1096</v>
      </c>
      <c r="O80" s="251"/>
    </row>
    <row r="81" spans="1:80">
      <c r="A81" s="252">
        <v>22</v>
      </c>
      <c r="B81" s="253" t="s">
        <v>578</v>
      </c>
      <c r="C81" s="254" t="s">
        <v>579</v>
      </c>
      <c r="D81" s="255" t="s">
        <v>191</v>
      </c>
      <c r="E81" s="256">
        <v>1</v>
      </c>
      <c r="F81" s="256"/>
      <c r="G81" s="257">
        <f>E81*F81</f>
        <v>0</v>
      </c>
      <c r="H81" s="258">
        <v>0</v>
      </c>
      <c r="I81" s="259">
        <f>E81*H81</f>
        <v>0</v>
      </c>
      <c r="J81" s="258">
        <v>0</v>
      </c>
      <c r="K81" s="259">
        <f>E81*J81</f>
        <v>0</v>
      </c>
      <c r="O81" s="251">
        <v>2</v>
      </c>
      <c r="AA81" s="226">
        <v>1</v>
      </c>
      <c r="AB81" s="226">
        <v>0</v>
      </c>
      <c r="AC81" s="226">
        <v>0</v>
      </c>
      <c r="AZ81" s="226">
        <v>1</v>
      </c>
      <c r="BA81" s="226">
        <f>IF(AZ81=1,G81,0)</f>
        <v>0</v>
      </c>
      <c r="BB81" s="226">
        <f>IF(AZ81=2,G81,0)</f>
        <v>0</v>
      </c>
      <c r="BC81" s="226">
        <f>IF(AZ81=3,G81,0)</f>
        <v>0</v>
      </c>
      <c r="BD81" s="226">
        <f>IF(AZ81=4,G81,0)</f>
        <v>0</v>
      </c>
      <c r="BE81" s="226">
        <f>IF(AZ81=5,G81,0)</f>
        <v>0</v>
      </c>
      <c r="CA81" s="251">
        <v>1</v>
      </c>
      <c r="CB81" s="251">
        <v>0</v>
      </c>
    </row>
    <row r="82" spans="1:80">
      <c r="A82" s="260"/>
      <c r="B82" s="264"/>
      <c r="C82" s="322" t="s">
        <v>97</v>
      </c>
      <c r="D82" s="323"/>
      <c r="E82" s="265">
        <v>1</v>
      </c>
      <c r="F82" s="266"/>
      <c r="G82" s="267"/>
      <c r="H82" s="268"/>
      <c r="I82" s="262"/>
      <c r="J82" s="269"/>
      <c r="K82" s="262"/>
      <c r="M82" s="263">
        <v>1</v>
      </c>
      <c r="O82" s="251"/>
    </row>
    <row r="83" spans="1:80">
      <c r="A83" s="252">
        <v>23</v>
      </c>
      <c r="B83" s="253" t="s">
        <v>583</v>
      </c>
      <c r="C83" s="254" t="s">
        <v>584</v>
      </c>
      <c r="D83" s="255" t="s">
        <v>191</v>
      </c>
      <c r="E83" s="256">
        <v>1</v>
      </c>
      <c r="F83" s="256"/>
      <c r="G83" s="257">
        <f>E83*F83</f>
        <v>0</v>
      </c>
      <c r="H83" s="258">
        <v>0</v>
      </c>
      <c r="I83" s="259">
        <f>E83*H83</f>
        <v>0</v>
      </c>
      <c r="J83" s="258">
        <v>0</v>
      </c>
      <c r="K83" s="259">
        <f>E83*J83</f>
        <v>0</v>
      </c>
      <c r="O83" s="251">
        <v>2</v>
      </c>
      <c r="AA83" s="226">
        <v>1</v>
      </c>
      <c r="AB83" s="226">
        <v>1</v>
      </c>
      <c r="AC83" s="226">
        <v>1</v>
      </c>
      <c r="AZ83" s="226">
        <v>1</v>
      </c>
      <c r="BA83" s="226">
        <f>IF(AZ83=1,G83,0)</f>
        <v>0</v>
      </c>
      <c r="BB83" s="226">
        <f>IF(AZ83=2,G83,0)</f>
        <v>0</v>
      </c>
      <c r="BC83" s="226">
        <f>IF(AZ83=3,G83,0)</f>
        <v>0</v>
      </c>
      <c r="BD83" s="226">
        <f>IF(AZ83=4,G83,0)</f>
        <v>0</v>
      </c>
      <c r="BE83" s="226">
        <f>IF(AZ83=5,G83,0)</f>
        <v>0</v>
      </c>
      <c r="CA83" s="251">
        <v>1</v>
      </c>
      <c r="CB83" s="251">
        <v>1</v>
      </c>
    </row>
    <row r="84" spans="1:80">
      <c r="A84" s="260"/>
      <c r="B84" s="264"/>
      <c r="C84" s="322" t="s">
        <v>97</v>
      </c>
      <c r="D84" s="323"/>
      <c r="E84" s="265">
        <v>1</v>
      </c>
      <c r="F84" s="266"/>
      <c r="G84" s="267"/>
      <c r="H84" s="268"/>
      <c r="I84" s="262"/>
      <c r="J84" s="269"/>
      <c r="K84" s="262"/>
      <c r="M84" s="263">
        <v>1</v>
      </c>
      <c r="O84" s="251"/>
    </row>
    <row r="85" spans="1:80">
      <c r="A85" s="252">
        <v>24</v>
      </c>
      <c r="B85" s="253" t="s">
        <v>586</v>
      </c>
      <c r="C85" s="254" t="s">
        <v>587</v>
      </c>
      <c r="D85" s="255" t="s">
        <v>110</v>
      </c>
      <c r="E85" s="256">
        <v>3.2096</v>
      </c>
      <c r="F85" s="256"/>
      <c r="G85" s="257">
        <f>E85*F85</f>
        <v>0</v>
      </c>
      <c r="H85" s="258">
        <v>9.2000000000000003E-4</v>
      </c>
      <c r="I85" s="259">
        <f>E85*H85</f>
        <v>2.9528320000000003E-3</v>
      </c>
      <c r="J85" s="258">
        <v>-2.7E-2</v>
      </c>
      <c r="K85" s="259">
        <f>E85*J85</f>
        <v>-8.6659200000000006E-2</v>
      </c>
      <c r="O85" s="251">
        <v>2</v>
      </c>
      <c r="AA85" s="226">
        <v>1</v>
      </c>
      <c r="AB85" s="226">
        <v>1</v>
      </c>
      <c r="AC85" s="226">
        <v>1</v>
      </c>
      <c r="AZ85" s="226">
        <v>1</v>
      </c>
      <c r="BA85" s="226">
        <f>IF(AZ85=1,G85,0)</f>
        <v>0</v>
      </c>
      <c r="BB85" s="226">
        <f>IF(AZ85=2,G85,0)</f>
        <v>0</v>
      </c>
      <c r="BC85" s="226">
        <f>IF(AZ85=3,G85,0)</f>
        <v>0</v>
      </c>
      <c r="BD85" s="226">
        <f>IF(AZ85=4,G85,0)</f>
        <v>0</v>
      </c>
      <c r="BE85" s="226">
        <f>IF(AZ85=5,G85,0)</f>
        <v>0</v>
      </c>
      <c r="CA85" s="251">
        <v>1</v>
      </c>
      <c r="CB85" s="251">
        <v>1</v>
      </c>
    </row>
    <row r="86" spans="1:80">
      <c r="A86" s="260"/>
      <c r="B86" s="264"/>
      <c r="C86" s="322" t="s">
        <v>1097</v>
      </c>
      <c r="D86" s="323"/>
      <c r="E86" s="265">
        <v>3.2096</v>
      </c>
      <c r="F86" s="266"/>
      <c r="G86" s="267"/>
      <c r="H86" s="268"/>
      <c r="I86" s="262"/>
      <c r="J86" s="269"/>
      <c r="K86" s="262"/>
      <c r="M86" s="263" t="s">
        <v>1097</v>
      </c>
      <c r="O86" s="251"/>
    </row>
    <row r="87" spans="1:80">
      <c r="A87" s="252">
        <v>25</v>
      </c>
      <c r="B87" s="253" t="s">
        <v>1098</v>
      </c>
      <c r="C87" s="254" t="s">
        <v>1099</v>
      </c>
      <c r="D87" s="255" t="s">
        <v>191</v>
      </c>
      <c r="E87" s="256">
        <v>1</v>
      </c>
      <c r="F87" s="256"/>
      <c r="G87" s="257">
        <f>E87*F87</f>
        <v>0</v>
      </c>
      <c r="H87" s="258">
        <v>0</v>
      </c>
      <c r="I87" s="259">
        <f>E87*H87</f>
        <v>0</v>
      </c>
      <c r="J87" s="258">
        <v>0</v>
      </c>
      <c r="K87" s="259">
        <f>E87*J87</f>
        <v>0</v>
      </c>
      <c r="O87" s="251">
        <v>2</v>
      </c>
      <c r="AA87" s="226">
        <v>1</v>
      </c>
      <c r="AB87" s="226">
        <v>1</v>
      </c>
      <c r="AC87" s="226">
        <v>1</v>
      </c>
      <c r="AZ87" s="226">
        <v>1</v>
      </c>
      <c r="BA87" s="226">
        <f>IF(AZ87=1,G87,0)</f>
        <v>0</v>
      </c>
      <c r="BB87" s="226">
        <f>IF(AZ87=2,G87,0)</f>
        <v>0</v>
      </c>
      <c r="BC87" s="226">
        <f>IF(AZ87=3,G87,0)</f>
        <v>0</v>
      </c>
      <c r="BD87" s="226">
        <f>IF(AZ87=4,G87,0)</f>
        <v>0</v>
      </c>
      <c r="BE87" s="226">
        <f>IF(AZ87=5,G87,0)</f>
        <v>0</v>
      </c>
      <c r="CA87" s="251">
        <v>1</v>
      </c>
      <c r="CB87" s="251">
        <v>1</v>
      </c>
    </row>
    <row r="88" spans="1:80">
      <c r="A88" s="260"/>
      <c r="B88" s="264"/>
      <c r="C88" s="322" t="s">
        <v>97</v>
      </c>
      <c r="D88" s="323"/>
      <c r="E88" s="265">
        <v>1</v>
      </c>
      <c r="F88" s="266"/>
      <c r="G88" s="267"/>
      <c r="H88" s="268"/>
      <c r="I88" s="262"/>
      <c r="J88" s="269"/>
      <c r="K88" s="262"/>
      <c r="M88" s="263">
        <v>1</v>
      </c>
      <c r="O88" s="251"/>
    </row>
    <row r="89" spans="1:80">
      <c r="A89" s="252">
        <v>26</v>
      </c>
      <c r="B89" s="253" t="s">
        <v>1100</v>
      </c>
      <c r="C89" s="254" t="s">
        <v>1101</v>
      </c>
      <c r="D89" s="255" t="s">
        <v>110</v>
      </c>
      <c r="E89" s="256">
        <v>4.0999999999999996</v>
      </c>
      <c r="F89" s="256"/>
      <c r="G89" s="257">
        <f>E89*F89</f>
        <v>0</v>
      </c>
      <c r="H89" s="258">
        <v>1.17E-3</v>
      </c>
      <c r="I89" s="259">
        <f>E89*H89</f>
        <v>4.797E-3</v>
      </c>
      <c r="J89" s="258">
        <v>-7.5999999999999998E-2</v>
      </c>
      <c r="K89" s="259">
        <f>E89*J89</f>
        <v>-0.31159999999999999</v>
      </c>
      <c r="O89" s="251">
        <v>2</v>
      </c>
      <c r="AA89" s="226">
        <v>1</v>
      </c>
      <c r="AB89" s="226">
        <v>1</v>
      </c>
      <c r="AC89" s="226">
        <v>1</v>
      </c>
      <c r="AZ89" s="226">
        <v>1</v>
      </c>
      <c r="BA89" s="226">
        <f>IF(AZ89=1,G89,0)</f>
        <v>0</v>
      </c>
      <c r="BB89" s="226">
        <f>IF(AZ89=2,G89,0)</f>
        <v>0</v>
      </c>
      <c r="BC89" s="226">
        <f>IF(AZ89=3,G89,0)</f>
        <v>0</v>
      </c>
      <c r="BD89" s="226">
        <f>IF(AZ89=4,G89,0)</f>
        <v>0</v>
      </c>
      <c r="BE89" s="226">
        <f>IF(AZ89=5,G89,0)</f>
        <v>0</v>
      </c>
      <c r="CA89" s="251">
        <v>1</v>
      </c>
      <c r="CB89" s="251">
        <v>1</v>
      </c>
    </row>
    <row r="90" spans="1:80">
      <c r="A90" s="260"/>
      <c r="B90" s="264"/>
      <c r="C90" s="322" t="s">
        <v>1102</v>
      </c>
      <c r="D90" s="323"/>
      <c r="E90" s="265">
        <v>1.64</v>
      </c>
      <c r="F90" s="266"/>
      <c r="G90" s="267"/>
      <c r="H90" s="268"/>
      <c r="I90" s="262"/>
      <c r="J90" s="269"/>
      <c r="K90" s="262"/>
      <c r="M90" s="263" t="s">
        <v>1102</v>
      </c>
      <c r="O90" s="251"/>
    </row>
    <row r="91" spans="1:80">
      <c r="A91" s="260"/>
      <c r="B91" s="264"/>
      <c r="C91" s="322" t="s">
        <v>1103</v>
      </c>
      <c r="D91" s="323"/>
      <c r="E91" s="265">
        <v>2.46</v>
      </c>
      <c r="F91" s="266"/>
      <c r="G91" s="267"/>
      <c r="H91" s="268"/>
      <c r="I91" s="262"/>
      <c r="J91" s="269"/>
      <c r="K91" s="262"/>
      <c r="M91" s="263" t="s">
        <v>1103</v>
      </c>
      <c r="O91" s="251"/>
    </row>
    <row r="92" spans="1:80">
      <c r="A92" s="252">
        <v>27</v>
      </c>
      <c r="B92" s="253" t="s">
        <v>566</v>
      </c>
      <c r="C92" s="254" t="s">
        <v>567</v>
      </c>
      <c r="D92" s="255" t="s">
        <v>110</v>
      </c>
      <c r="E92" s="256">
        <v>7.2720000000000002</v>
      </c>
      <c r="F92" s="256"/>
      <c r="G92" s="257">
        <f>E92*F92</f>
        <v>0</v>
      </c>
      <c r="H92" s="258">
        <v>0</v>
      </c>
      <c r="I92" s="259">
        <f>E92*H92</f>
        <v>0</v>
      </c>
      <c r="J92" s="258">
        <v>-0.02</v>
      </c>
      <c r="K92" s="259">
        <f>E92*J92</f>
        <v>-0.14544000000000001</v>
      </c>
      <c r="O92" s="251">
        <v>2</v>
      </c>
      <c r="AA92" s="226">
        <v>1</v>
      </c>
      <c r="AB92" s="226">
        <v>1</v>
      </c>
      <c r="AC92" s="226">
        <v>1</v>
      </c>
      <c r="AZ92" s="226">
        <v>1</v>
      </c>
      <c r="BA92" s="226">
        <f>IF(AZ92=1,G92,0)</f>
        <v>0</v>
      </c>
      <c r="BB92" s="226">
        <f>IF(AZ92=2,G92,0)</f>
        <v>0</v>
      </c>
      <c r="BC92" s="226">
        <f>IF(AZ92=3,G92,0)</f>
        <v>0</v>
      </c>
      <c r="BD92" s="226">
        <f>IF(AZ92=4,G92,0)</f>
        <v>0</v>
      </c>
      <c r="BE92" s="226">
        <f>IF(AZ92=5,G92,0)</f>
        <v>0</v>
      </c>
      <c r="CA92" s="251">
        <v>1</v>
      </c>
      <c r="CB92" s="251">
        <v>1</v>
      </c>
    </row>
    <row r="93" spans="1:80">
      <c r="A93" s="260"/>
      <c r="B93" s="264"/>
      <c r="C93" s="322" t="s">
        <v>1104</v>
      </c>
      <c r="D93" s="323"/>
      <c r="E93" s="265">
        <v>7.1820000000000004</v>
      </c>
      <c r="F93" s="266"/>
      <c r="G93" s="267"/>
      <c r="H93" s="268"/>
      <c r="I93" s="262"/>
      <c r="J93" s="269"/>
      <c r="K93" s="262"/>
      <c r="M93" s="263" t="s">
        <v>1104</v>
      </c>
      <c r="O93" s="251"/>
    </row>
    <row r="94" spans="1:80">
      <c r="A94" s="260"/>
      <c r="B94" s="264"/>
      <c r="C94" s="322" t="s">
        <v>1105</v>
      </c>
      <c r="D94" s="323"/>
      <c r="E94" s="265">
        <v>0.09</v>
      </c>
      <c r="F94" s="266"/>
      <c r="G94" s="267"/>
      <c r="H94" s="268"/>
      <c r="I94" s="262"/>
      <c r="J94" s="269"/>
      <c r="K94" s="262"/>
      <c r="M94" s="263" t="s">
        <v>1105</v>
      </c>
      <c r="O94" s="251"/>
    </row>
    <row r="95" spans="1:80">
      <c r="A95" s="270"/>
      <c r="B95" s="271" t="s">
        <v>100</v>
      </c>
      <c r="C95" s="272" t="s">
        <v>525</v>
      </c>
      <c r="D95" s="273"/>
      <c r="E95" s="274"/>
      <c r="F95" s="275"/>
      <c r="G95" s="276">
        <f>SUM(G78:G94)</f>
        <v>0</v>
      </c>
      <c r="H95" s="277"/>
      <c r="I95" s="278">
        <f>SUM(I78:I94)</f>
        <v>1.1516036E-2</v>
      </c>
      <c r="J95" s="277"/>
      <c r="K95" s="278">
        <f>SUM(K78:K94)</f>
        <v>-1.2800764000000002</v>
      </c>
      <c r="O95" s="251">
        <v>4</v>
      </c>
      <c r="BA95" s="279">
        <f>SUM(BA78:BA94)</f>
        <v>0</v>
      </c>
      <c r="BB95" s="279">
        <f>SUM(BB78:BB94)</f>
        <v>0</v>
      </c>
      <c r="BC95" s="279">
        <f>SUM(BC78:BC94)</f>
        <v>0</v>
      </c>
      <c r="BD95" s="279">
        <f>SUM(BD78:BD94)</f>
        <v>0</v>
      </c>
      <c r="BE95" s="279">
        <f>SUM(BE78:BE94)</f>
        <v>0</v>
      </c>
    </row>
    <row r="96" spans="1:80">
      <c r="A96" s="241" t="s">
        <v>96</v>
      </c>
      <c r="B96" s="242" t="s">
        <v>592</v>
      </c>
      <c r="C96" s="243" t="s">
        <v>593</v>
      </c>
      <c r="D96" s="244"/>
      <c r="E96" s="245"/>
      <c r="F96" s="245"/>
      <c r="G96" s="246"/>
      <c r="H96" s="247"/>
      <c r="I96" s="248"/>
      <c r="J96" s="249"/>
      <c r="K96" s="250"/>
      <c r="O96" s="251">
        <v>1</v>
      </c>
    </row>
    <row r="97" spans="1:80">
      <c r="A97" s="252">
        <v>28</v>
      </c>
      <c r="B97" s="253" t="s">
        <v>623</v>
      </c>
      <c r="C97" s="254" t="s">
        <v>624</v>
      </c>
      <c r="D97" s="255" t="s">
        <v>312</v>
      </c>
      <c r="E97" s="256">
        <v>17</v>
      </c>
      <c r="F97" s="256"/>
      <c r="G97" s="257">
        <f>E97*F97</f>
        <v>0</v>
      </c>
      <c r="H97" s="258">
        <v>4.8999999999999998E-4</v>
      </c>
      <c r="I97" s="259">
        <f>E97*H97</f>
        <v>8.3300000000000006E-3</v>
      </c>
      <c r="J97" s="258">
        <v>-2E-3</v>
      </c>
      <c r="K97" s="259">
        <f>E97*J97</f>
        <v>-3.4000000000000002E-2</v>
      </c>
      <c r="O97" s="251">
        <v>2</v>
      </c>
      <c r="AA97" s="226">
        <v>1</v>
      </c>
      <c r="AB97" s="226">
        <v>1</v>
      </c>
      <c r="AC97" s="226">
        <v>1</v>
      </c>
      <c r="AZ97" s="226">
        <v>1</v>
      </c>
      <c r="BA97" s="226">
        <f>IF(AZ97=1,G97,0)</f>
        <v>0</v>
      </c>
      <c r="BB97" s="226">
        <f>IF(AZ97=2,G97,0)</f>
        <v>0</v>
      </c>
      <c r="BC97" s="226">
        <f>IF(AZ97=3,G97,0)</f>
        <v>0</v>
      </c>
      <c r="BD97" s="226">
        <f>IF(AZ97=4,G97,0)</f>
        <v>0</v>
      </c>
      <c r="BE97" s="226">
        <f>IF(AZ97=5,G97,0)</f>
        <v>0</v>
      </c>
      <c r="CA97" s="251">
        <v>1</v>
      </c>
      <c r="CB97" s="251">
        <v>1</v>
      </c>
    </row>
    <row r="98" spans="1:80">
      <c r="A98" s="260"/>
      <c r="B98" s="264"/>
      <c r="C98" s="322" t="s">
        <v>1043</v>
      </c>
      <c r="D98" s="323"/>
      <c r="E98" s="265">
        <v>17</v>
      </c>
      <c r="F98" s="266"/>
      <c r="G98" s="267"/>
      <c r="H98" s="268"/>
      <c r="I98" s="262"/>
      <c r="J98" s="269"/>
      <c r="K98" s="262"/>
      <c r="M98" s="263" t="s">
        <v>1043</v>
      </c>
      <c r="O98" s="251"/>
    </row>
    <row r="99" spans="1:80">
      <c r="A99" s="252">
        <v>29</v>
      </c>
      <c r="B99" s="253" t="s">
        <v>1106</v>
      </c>
      <c r="C99" s="254" t="s">
        <v>1107</v>
      </c>
      <c r="D99" s="255" t="s">
        <v>312</v>
      </c>
      <c r="E99" s="256">
        <v>2</v>
      </c>
      <c r="F99" s="256"/>
      <c r="G99" s="257">
        <f>E99*F99</f>
        <v>0</v>
      </c>
      <c r="H99" s="258">
        <v>4.8999999999999998E-4</v>
      </c>
      <c r="I99" s="259">
        <f>E99*H99</f>
        <v>9.7999999999999997E-4</v>
      </c>
      <c r="J99" s="258">
        <v>-1.2999999999999999E-2</v>
      </c>
      <c r="K99" s="259">
        <f>E99*J99</f>
        <v>-2.5999999999999999E-2</v>
      </c>
      <c r="O99" s="251">
        <v>2</v>
      </c>
      <c r="AA99" s="226">
        <v>1</v>
      </c>
      <c r="AB99" s="226">
        <v>1</v>
      </c>
      <c r="AC99" s="226">
        <v>1</v>
      </c>
      <c r="AZ99" s="226">
        <v>1</v>
      </c>
      <c r="BA99" s="226">
        <f>IF(AZ99=1,G99,0)</f>
        <v>0</v>
      </c>
      <c r="BB99" s="226">
        <f>IF(AZ99=2,G99,0)</f>
        <v>0</v>
      </c>
      <c r="BC99" s="226">
        <f>IF(AZ99=3,G99,0)</f>
        <v>0</v>
      </c>
      <c r="BD99" s="226">
        <f>IF(AZ99=4,G99,0)</f>
        <v>0</v>
      </c>
      <c r="BE99" s="226">
        <f>IF(AZ99=5,G99,0)</f>
        <v>0</v>
      </c>
      <c r="CA99" s="251">
        <v>1</v>
      </c>
      <c r="CB99" s="251">
        <v>1</v>
      </c>
    </row>
    <row r="100" spans="1:80">
      <c r="A100" s="260"/>
      <c r="B100" s="264"/>
      <c r="C100" s="322" t="s">
        <v>1049</v>
      </c>
      <c r="D100" s="323"/>
      <c r="E100" s="265">
        <v>2</v>
      </c>
      <c r="F100" s="266"/>
      <c r="G100" s="267"/>
      <c r="H100" s="268"/>
      <c r="I100" s="262"/>
      <c r="J100" s="269"/>
      <c r="K100" s="262"/>
      <c r="M100" s="263" t="s">
        <v>1049</v>
      </c>
      <c r="O100" s="251"/>
    </row>
    <row r="101" spans="1:80">
      <c r="A101" s="252">
        <v>30</v>
      </c>
      <c r="B101" s="253" t="s">
        <v>1108</v>
      </c>
      <c r="C101" s="254" t="s">
        <v>1109</v>
      </c>
      <c r="D101" s="255" t="s">
        <v>312</v>
      </c>
      <c r="E101" s="256">
        <v>2</v>
      </c>
      <c r="F101" s="256"/>
      <c r="G101" s="257">
        <f>E101*F101</f>
        <v>0</v>
      </c>
      <c r="H101" s="258">
        <v>4.8999999999999998E-4</v>
      </c>
      <c r="I101" s="259">
        <f>E101*H101</f>
        <v>9.7999999999999997E-4</v>
      </c>
      <c r="J101" s="258">
        <v>-8.9999999999999993E-3</v>
      </c>
      <c r="K101" s="259">
        <f>E101*J101</f>
        <v>-1.7999999999999999E-2</v>
      </c>
      <c r="O101" s="251">
        <v>2</v>
      </c>
      <c r="AA101" s="226">
        <v>1</v>
      </c>
      <c r="AB101" s="226">
        <v>1</v>
      </c>
      <c r="AC101" s="226">
        <v>1</v>
      </c>
      <c r="AZ101" s="226">
        <v>1</v>
      </c>
      <c r="BA101" s="226">
        <f>IF(AZ101=1,G101,0)</f>
        <v>0</v>
      </c>
      <c r="BB101" s="226">
        <f>IF(AZ101=2,G101,0)</f>
        <v>0</v>
      </c>
      <c r="BC101" s="226">
        <f>IF(AZ101=3,G101,0)</f>
        <v>0</v>
      </c>
      <c r="BD101" s="226">
        <f>IF(AZ101=4,G101,0)</f>
        <v>0</v>
      </c>
      <c r="BE101" s="226">
        <f>IF(AZ101=5,G101,0)</f>
        <v>0</v>
      </c>
      <c r="CA101" s="251">
        <v>1</v>
      </c>
      <c r="CB101" s="251">
        <v>1</v>
      </c>
    </row>
    <row r="102" spans="1:80">
      <c r="A102" s="260"/>
      <c r="B102" s="264"/>
      <c r="C102" s="322" t="s">
        <v>1046</v>
      </c>
      <c r="D102" s="323"/>
      <c r="E102" s="265">
        <v>2</v>
      </c>
      <c r="F102" s="266"/>
      <c r="G102" s="267"/>
      <c r="H102" s="268"/>
      <c r="I102" s="262"/>
      <c r="J102" s="269"/>
      <c r="K102" s="262"/>
      <c r="M102" s="263" t="s">
        <v>1046</v>
      </c>
      <c r="O102" s="251"/>
    </row>
    <row r="103" spans="1:80">
      <c r="A103" s="252">
        <v>31</v>
      </c>
      <c r="B103" s="253" t="s">
        <v>1110</v>
      </c>
      <c r="C103" s="254" t="s">
        <v>1111</v>
      </c>
      <c r="D103" s="255" t="s">
        <v>110</v>
      </c>
      <c r="E103" s="256">
        <v>0.68</v>
      </c>
      <c r="F103" s="256"/>
      <c r="G103" s="257">
        <f>E103*F103</f>
        <v>0</v>
      </c>
      <c r="H103" s="258">
        <v>0</v>
      </c>
      <c r="I103" s="259">
        <f>E103*H103</f>
        <v>0</v>
      </c>
      <c r="J103" s="258">
        <v>-6.8000000000000005E-2</v>
      </c>
      <c r="K103" s="259">
        <f>E103*J103</f>
        <v>-4.6240000000000003E-2</v>
      </c>
      <c r="O103" s="251">
        <v>2</v>
      </c>
      <c r="AA103" s="226">
        <v>1</v>
      </c>
      <c r="AB103" s="226">
        <v>1</v>
      </c>
      <c r="AC103" s="226">
        <v>1</v>
      </c>
      <c r="AZ103" s="226">
        <v>1</v>
      </c>
      <c r="BA103" s="226">
        <f>IF(AZ103=1,G103,0)</f>
        <v>0</v>
      </c>
      <c r="BB103" s="226">
        <f>IF(AZ103=2,G103,0)</f>
        <v>0</v>
      </c>
      <c r="BC103" s="226">
        <f>IF(AZ103=3,G103,0)</f>
        <v>0</v>
      </c>
      <c r="BD103" s="226">
        <f>IF(AZ103=4,G103,0)</f>
        <v>0</v>
      </c>
      <c r="BE103" s="226">
        <f>IF(AZ103=5,G103,0)</f>
        <v>0</v>
      </c>
      <c r="CA103" s="251">
        <v>1</v>
      </c>
      <c r="CB103" s="251">
        <v>1</v>
      </c>
    </row>
    <row r="104" spans="1:80">
      <c r="A104" s="260"/>
      <c r="B104" s="264"/>
      <c r="C104" s="322" t="s">
        <v>1066</v>
      </c>
      <c r="D104" s="323"/>
      <c r="E104" s="265">
        <v>0.68</v>
      </c>
      <c r="F104" s="266"/>
      <c r="G104" s="267"/>
      <c r="H104" s="268"/>
      <c r="I104" s="262"/>
      <c r="J104" s="269"/>
      <c r="K104" s="262"/>
      <c r="M104" s="263" t="s">
        <v>1066</v>
      </c>
      <c r="O104" s="251"/>
    </row>
    <row r="105" spans="1:80">
      <c r="A105" s="252">
        <v>32</v>
      </c>
      <c r="B105" s="253" t="s">
        <v>1112</v>
      </c>
      <c r="C105" s="254" t="s">
        <v>1113</v>
      </c>
      <c r="D105" s="255" t="s">
        <v>110</v>
      </c>
      <c r="E105" s="256">
        <v>23.52</v>
      </c>
      <c r="F105" s="256"/>
      <c r="G105" s="257">
        <f>E105*F105</f>
        <v>0</v>
      </c>
      <c r="H105" s="258">
        <v>0</v>
      </c>
      <c r="I105" s="259">
        <f>E105*H105</f>
        <v>0</v>
      </c>
      <c r="J105" s="258">
        <v>-6.8000000000000005E-2</v>
      </c>
      <c r="K105" s="259">
        <f>E105*J105</f>
        <v>-1.5993600000000001</v>
      </c>
      <c r="O105" s="251">
        <v>2</v>
      </c>
      <c r="AA105" s="226">
        <v>1</v>
      </c>
      <c r="AB105" s="226">
        <v>1</v>
      </c>
      <c r="AC105" s="226">
        <v>1</v>
      </c>
      <c r="AZ105" s="226">
        <v>1</v>
      </c>
      <c r="BA105" s="226">
        <f>IF(AZ105=1,G105,0)</f>
        <v>0</v>
      </c>
      <c r="BB105" s="226">
        <f>IF(AZ105=2,G105,0)</f>
        <v>0</v>
      </c>
      <c r="BC105" s="226">
        <f>IF(AZ105=3,G105,0)</f>
        <v>0</v>
      </c>
      <c r="BD105" s="226">
        <f>IF(AZ105=4,G105,0)</f>
        <v>0</v>
      </c>
      <c r="BE105" s="226">
        <f>IF(AZ105=5,G105,0)</f>
        <v>0</v>
      </c>
      <c r="CA105" s="251">
        <v>1</v>
      </c>
      <c r="CB105" s="251">
        <v>1</v>
      </c>
    </row>
    <row r="106" spans="1:80">
      <c r="A106" s="260"/>
      <c r="B106" s="264"/>
      <c r="C106" s="322" t="s">
        <v>1114</v>
      </c>
      <c r="D106" s="323"/>
      <c r="E106" s="265">
        <v>7.08</v>
      </c>
      <c r="F106" s="266"/>
      <c r="G106" s="267"/>
      <c r="H106" s="268"/>
      <c r="I106" s="262"/>
      <c r="J106" s="269"/>
      <c r="K106" s="262"/>
      <c r="M106" s="263" t="s">
        <v>1114</v>
      </c>
      <c r="O106" s="251"/>
    </row>
    <row r="107" spans="1:80">
      <c r="A107" s="260"/>
      <c r="B107" s="264"/>
      <c r="C107" s="322" t="s">
        <v>1115</v>
      </c>
      <c r="D107" s="323"/>
      <c r="E107" s="265">
        <v>15.84</v>
      </c>
      <c r="F107" s="266"/>
      <c r="G107" s="267"/>
      <c r="H107" s="268"/>
      <c r="I107" s="262"/>
      <c r="J107" s="269"/>
      <c r="K107" s="262"/>
      <c r="M107" s="263" t="s">
        <v>1115</v>
      </c>
      <c r="O107" s="251"/>
    </row>
    <row r="108" spans="1:80">
      <c r="A108" s="260"/>
      <c r="B108" s="264"/>
      <c r="C108" s="322" t="s">
        <v>1116</v>
      </c>
      <c r="D108" s="323"/>
      <c r="E108" s="265">
        <v>0.6</v>
      </c>
      <c r="F108" s="266"/>
      <c r="G108" s="267"/>
      <c r="H108" s="268"/>
      <c r="I108" s="262"/>
      <c r="J108" s="269"/>
      <c r="K108" s="262"/>
      <c r="M108" s="263" t="s">
        <v>1116</v>
      </c>
      <c r="O108" s="251"/>
    </row>
    <row r="109" spans="1:80">
      <c r="A109" s="252">
        <v>33</v>
      </c>
      <c r="B109" s="253" t="s">
        <v>1117</v>
      </c>
      <c r="C109" s="254" t="s">
        <v>1118</v>
      </c>
      <c r="D109" s="255" t="s">
        <v>191</v>
      </c>
      <c r="E109" s="256">
        <v>3</v>
      </c>
      <c r="F109" s="256"/>
      <c r="G109" s="257">
        <f>E109*F109</f>
        <v>0</v>
      </c>
      <c r="H109" s="258">
        <v>0</v>
      </c>
      <c r="I109" s="259">
        <f>E109*H109</f>
        <v>0</v>
      </c>
      <c r="J109" s="258">
        <v>-4.0000000000000001E-3</v>
      </c>
      <c r="K109" s="259">
        <f>E109*J109</f>
        <v>-1.2E-2</v>
      </c>
      <c r="O109" s="251">
        <v>2</v>
      </c>
      <c r="AA109" s="226">
        <v>1</v>
      </c>
      <c r="AB109" s="226">
        <v>1</v>
      </c>
      <c r="AC109" s="226">
        <v>1</v>
      </c>
      <c r="AZ109" s="226">
        <v>1</v>
      </c>
      <c r="BA109" s="226">
        <f>IF(AZ109=1,G109,0)</f>
        <v>0</v>
      </c>
      <c r="BB109" s="226">
        <f>IF(AZ109=2,G109,0)</f>
        <v>0</v>
      </c>
      <c r="BC109" s="226">
        <f>IF(AZ109=3,G109,0)</f>
        <v>0</v>
      </c>
      <c r="BD109" s="226">
        <f>IF(AZ109=4,G109,0)</f>
        <v>0</v>
      </c>
      <c r="BE109" s="226">
        <f>IF(AZ109=5,G109,0)</f>
        <v>0</v>
      </c>
      <c r="CA109" s="251">
        <v>1</v>
      </c>
      <c r="CB109" s="251">
        <v>1</v>
      </c>
    </row>
    <row r="110" spans="1:80">
      <c r="A110" s="260"/>
      <c r="B110" s="264"/>
      <c r="C110" s="322" t="s">
        <v>163</v>
      </c>
      <c r="D110" s="323"/>
      <c r="E110" s="265">
        <v>3</v>
      </c>
      <c r="F110" s="266"/>
      <c r="G110" s="267"/>
      <c r="H110" s="268"/>
      <c r="I110" s="262"/>
      <c r="J110" s="269"/>
      <c r="K110" s="262"/>
      <c r="M110" s="263">
        <v>3</v>
      </c>
      <c r="O110" s="251"/>
    </row>
    <row r="111" spans="1:80">
      <c r="A111" s="270"/>
      <c r="B111" s="271" t="s">
        <v>100</v>
      </c>
      <c r="C111" s="272" t="s">
        <v>594</v>
      </c>
      <c r="D111" s="273"/>
      <c r="E111" s="274"/>
      <c r="F111" s="275"/>
      <c r="G111" s="276">
        <f>SUM(G96:G110)</f>
        <v>0</v>
      </c>
      <c r="H111" s="277"/>
      <c r="I111" s="278">
        <f>SUM(I96:I110)</f>
        <v>1.0290000000000001E-2</v>
      </c>
      <c r="J111" s="277"/>
      <c r="K111" s="278">
        <f>SUM(K96:K110)</f>
        <v>-1.7356</v>
      </c>
      <c r="O111" s="251">
        <v>4</v>
      </c>
      <c r="BA111" s="279">
        <f>SUM(BA96:BA110)</f>
        <v>0</v>
      </c>
      <c r="BB111" s="279">
        <f>SUM(BB96:BB110)</f>
        <v>0</v>
      </c>
      <c r="BC111" s="279">
        <f>SUM(BC96:BC110)</f>
        <v>0</v>
      </c>
      <c r="BD111" s="279">
        <f>SUM(BD96:BD110)</f>
        <v>0</v>
      </c>
      <c r="BE111" s="279">
        <f>SUM(BE96:BE110)</f>
        <v>0</v>
      </c>
    </row>
    <row r="112" spans="1:80">
      <c r="A112" s="241" t="s">
        <v>96</v>
      </c>
      <c r="B112" s="242" t="s">
        <v>626</v>
      </c>
      <c r="C112" s="243" t="s">
        <v>627</v>
      </c>
      <c r="D112" s="244"/>
      <c r="E112" s="245"/>
      <c r="F112" s="245"/>
      <c r="G112" s="246"/>
      <c r="H112" s="247"/>
      <c r="I112" s="248"/>
      <c r="J112" s="249"/>
      <c r="K112" s="250"/>
      <c r="O112" s="251">
        <v>1</v>
      </c>
    </row>
    <row r="113" spans="1:80">
      <c r="A113" s="252">
        <v>34</v>
      </c>
      <c r="B113" s="253" t="s">
        <v>1119</v>
      </c>
      <c r="C113" s="254" t="s">
        <v>1120</v>
      </c>
      <c r="D113" s="255" t="s">
        <v>140</v>
      </c>
      <c r="E113" s="256">
        <v>0.79878046000000003</v>
      </c>
      <c r="F113" s="256"/>
      <c r="G113" s="257">
        <f>E113*F113</f>
        <v>0</v>
      </c>
      <c r="H113" s="258">
        <v>0</v>
      </c>
      <c r="I113" s="259">
        <f>E113*H113</f>
        <v>0</v>
      </c>
      <c r="J113" s="258"/>
      <c r="K113" s="259">
        <f>E113*J113</f>
        <v>0</v>
      </c>
      <c r="O113" s="251">
        <v>2</v>
      </c>
      <c r="AA113" s="226">
        <v>7</v>
      </c>
      <c r="AB113" s="226">
        <v>1</v>
      </c>
      <c r="AC113" s="226">
        <v>2</v>
      </c>
      <c r="AZ113" s="226">
        <v>1</v>
      </c>
      <c r="BA113" s="226">
        <f>IF(AZ113=1,G113,0)</f>
        <v>0</v>
      </c>
      <c r="BB113" s="226">
        <f>IF(AZ113=2,G113,0)</f>
        <v>0</v>
      </c>
      <c r="BC113" s="226">
        <f>IF(AZ113=3,G113,0)</f>
        <v>0</v>
      </c>
      <c r="BD113" s="226">
        <f>IF(AZ113=4,G113,0)</f>
        <v>0</v>
      </c>
      <c r="BE113" s="226">
        <f>IF(AZ113=5,G113,0)</f>
        <v>0</v>
      </c>
      <c r="CA113" s="251">
        <v>7</v>
      </c>
      <c r="CB113" s="251">
        <v>1</v>
      </c>
    </row>
    <row r="114" spans="1:80">
      <c r="A114" s="270"/>
      <c r="B114" s="271" t="s">
        <v>100</v>
      </c>
      <c r="C114" s="272" t="s">
        <v>628</v>
      </c>
      <c r="D114" s="273"/>
      <c r="E114" s="274"/>
      <c r="F114" s="275"/>
      <c r="G114" s="276">
        <f>SUM(G112:G113)</f>
        <v>0</v>
      </c>
      <c r="H114" s="277"/>
      <c r="I114" s="278">
        <f>SUM(I112:I113)</f>
        <v>0</v>
      </c>
      <c r="J114" s="277"/>
      <c r="K114" s="278">
        <f>SUM(K112:K113)</f>
        <v>0</v>
      </c>
      <c r="O114" s="251">
        <v>4</v>
      </c>
      <c r="BA114" s="279">
        <f>SUM(BA112:BA113)</f>
        <v>0</v>
      </c>
      <c r="BB114" s="279">
        <f>SUM(BB112:BB113)</f>
        <v>0</v>
      </c>
      <c r="BC114" s="279">
        <f>SUM(BC112:BC113)</f>
        <v>0</v>
      </c>
      <c r="BD114" s="279">
        <f>SUM(BD112:BD113)</f>
        <v>0</v>
      </c>
      <c r="BE114" s="279">
        <f>SUM(BE112:BE113)</f>
        <v>0</v>
      </c>
    </row>
    <row r="115" spans="1:80">
      <c r="A115" s="241" t="s">
        <v>96</v>
      </c>
      <c r="B115" s="242" t="s">
        <v>1121</v>
      </c>
      <c r="C115" s="243" t="s">
        <v>1122</v>
      </c>
      <c r="D115" s="244"/>
      <c r="E115" s="245"/>
      <c r="F115" s="245"/>
      <c r="G115" s="246"/>
      <c r="H115" s="247"/>
      <c r="I115" s="248"/>
      <c r="J115" s="249"/>
      <c r="K115" s="250"/>
      <c r="O115" s="251">
        <v>1</v>
      </c>
    </row>
    <row r="116" spans="1:80">
      <c r="A116" s="252">
        <v>35</v>
      </c>
      <c r="B116" s="253" t="s">
        <v>1124</v>
      </c>
      <c r="C116" s="254" t="s">
        <v>1125</v>
      </c>
      <c r="D116" s="255" t="s">
        <v>312</v>
      </c>
      <c r="E116" s="256">
        <v>2</v>
      </c>
      <c r="F116" s="256"/>
      <c r="G116" s="257">
        <f>E116*F116</f>
        <v>0</v>
      </c>
      <c r="H116" s="258">
        <v>2.9E-4</v>
      </c>
      <c r="I116" s="259">
        <f>E116*H116</f>
        <v>5.8E-4</v>
      </c>
      <c r="J116" s="258">
        <v>0</v>
      </c>
      <c r="K116" s="259">
        <f>E116*J116</f>
        <v>0</v>
      </c>
      <c r="O116" s="251">
        <v>2</v>
      </c>
      <c r="AA116" s="226">
        <v>1</v>
      </c>
      <c r="AB116" s="226">
        <v>7</v>
      </c>
      <c r="AC116" s="226">
        <v>7</v>
      </c>
      <c r="AZ116" s="226">
        <v>2</v>
      </c>
      <c r="BA116" s="226">
        <f>IF(AZ116=1,G116,0)</f>
        <v>0</v>
      </c>
      <c r="BB116" s="226">
        <f>IF(AZ116=2,G116,0)</f>
        <v>0</v>
      </c>
      <c r="BC116" s="226">
        <f>IF(AZ116=3,G116,0)</f>
        <v>0</v>
      </c>
      <c r="BD116" s="226">
        <f>IF(AZ116=4,G116,0)</f>
        <v>0</v>
      </c>
      <c r="BE116" s="226">
        <f>IF(AZ116=5,G116,0)</f>
        <v>0</v>
      </c>
      <c r="CA116" s="251">
        <v>1</v>
      </c>
      <c r="CB116" s="251">
        <v>7</v>
      </c>
    </row>
    <row r="117" spans="1:80">
      <c r="A117" s="260"/>
      <c r="B117" s="264"/>
      <c r="C117" s="322" t="s">
        <v>1046</v>
      </c>
      <c r="D117" s="323"/>
      <c r="E117" s="265">
        <v>2</v>
      </c>
      <c r="F117" s="266"/>
      <c r="G117" s="267"/>
      <c r="H117" s="268"/>
      <c r="I117" s="262"/>
      <c r="J117" s="269"/>
      <c r="K117" s="262"/>
      <c r="M117" s="263" t="s">
        <v>1046</v>
      </c>
      <c r="O117" s="251"/>
    </row>
    <row r="118" spans="1:80">
      <c r="A118" s="252">
        <v>36</v>
      </c>
      <c r="B118" s="253" t="s">
        <v>1126</v>
      </c>
      <c r="C118" s="254" t="s">
        <v>1127</v>
      </c>
      <c r="D118" s="255" t="s">
        <v>312</v>
      </c>
      <c r="E118" s="256">
        <v>1</v>
      </c>
      <c r="F118" s="256"/>
      <c r="G118" s="257">
        <f>E118*F118</f>
        <v>0</v>
      </c>
      <c r="H118" s="258">
        <v>1.14E-3</v>
      </c>
      <c r="I118" s="259">
        <f>E118*H118</f>
        <v>1.14E-3</v>
      </c>
      <c r="J118" s="258">
        <v>0</v>
      </c>
      <c r="K118" s="259">
        <f>E118*J118</f>
        <v>0</v>
      </c>
      <c r="O118" s="251">
        <v>2</v>
      </c>
      <c r="AA118" s="226">
        <v>1</v>
      </c>
      <c r="AB118" s="226">
        <v>7</v>
      </c>
      <c r="AC118" s="226">
        <v>7</v>
      </c>
      <c r="AZ118" s="226">
        <v>2</v>
      </c>
      <c r="BA118" s="226">
        <f>IF(AZ118=1,G118,0)</f>
        <v>0</v>
      </c>
      <c r="BB118" s="226">
        <f>IF(AZ118=2,G118,0)</f>
        <v>0</v>
      </c>
      <c r="BC118" s="226">
        <f>IF(AZ118=3,G118,0)</f>
        <v>0</v>
      </c>
      <c r="BD118" s="226">
        <f>IF(AZ118=4,G118,0)</f>
        <v>0</v>
      </c>
      <c r="BE118" s="226">
        <f>IF(AZ118=5,G118,0)</f>
        <v>0</v>
      </c>
      <c r="CA118" s="251">
        <v>1</v>
      </c>
      <c r="CB118" s="251">
        <v>7</v>
      </c>
    </row>
    <row r="119" spans="1:80">
      <c r="A119" s="260"/>
      <c r="B119" s="264"/>
      <c r="C119" s="322" t="s">
        <v>1128</v>
      </c>
      <c r="D119" s="323"/>
      <c r="E119" s="265">
        <v>1</v>
      </c>
      <c r="F119" s="266"/>
      <c r="G119" s="267"/>
      <c r="H119" s="268"/>
      <c r="I119" s="262"/>
      <c r="J119" s="269"/>
      <c r="K119" s="262"/>
      <c r="M119" s="263" t="s">
        <v>1128</v>
      </c>
      <c r="O119" s="251"/>
    </row>
    <row r="120" spans="1:80">
      <c r="A120" s="252">
        <v>37</v>
      </c>
      <c r="B120" s="253" t="s">
        <v>1129</v>
      </c>
      <c r="C120" s="254" t="s">
        <v>1130</v>
      </c>
      <c r="D120" s="255" t="s">
        <v>191</v>
      </c>
      <c r="E120" s="256">
        <v>1</v>
      </c>
      <c r="F120" s="256"/>
      <c r="G120" s="257">
        <f>E120*F120</f>
        <v>0</v>
      </c>
      <c r="H120" s="258">
        <v>7.3999999999999999E-4</v>
      </c>
      <c r="I120" s="259">
        <f>E120*H120</f>
        <v>7.3999999999999999E-4</v>
      </c>
      <c r="J120" s="258">
        <v>0</v>
      </c>
      <c r="K120" s="259">
        <f>E120*J120</f>
        <v>0</v>
      </c>
      <c r="O120" s="251">
        <v>2</v>
      </c>
      <c r="AA120" s="226">
        <v>1</v>
      </c>
      <c r="AB120" s="226">
        <v>7</v>
      </c>
      <c r="AC120" s="226">
        <v>7</v>
      </c>
      <c r="AZ120" s="226">
        <v>2</v>
      </c>
      <c r="BA120" s="226">
        <f>IF(AZ120=1,G120,0)</f>
        <v>0</v>
      </c>
      <c r="BB120" s="226">
        <f>IF(AZ120=2,G120,0)</f>
        <v>0</v>
      </c>
      <c r="BC120" s="226">
        <f>IF(AZ120=3,G120,0)</f>
        <v>0</v>
      </c>
      <c r="BD120" s="226">
        <f>IF(AZ120=4,G120,0)</f>
        <v>0</v>
      </c>
      <c r="BE120" s="226">
        <f>IF(AZ120=5,G120,0)</f>
        <v>0</v>
      </c>
      <c r="CA120" s="251">
        <v>1</v>
      </c>
      <c r="CB120" s="251">
        <v>7</v>
      </c>
    </row>
    <row r="121" spans="1:80">
      <c r="A121" s="260"/>
      <c r="B121" s="264"/>
      <c r="C121" s="322" t="s">
        <v>97</v>
      </c>
      <c r="D121" s="323"/>
      <c r="E121" s="265">
        <v>1</v>
      </c>
      <c r="F121" s="266"/>
      <c r="G121" s="267"/>
      <c r="H121" s="268"/>
      <c r="I121" s="262"/>
      <c r="J121" s="269"/>
      <c r="K121" s="262"/>
      <c r="M121" s="263">
        <v>1</v>
      </c>
      <c r="O121" s="251"/>
    </row>
    <row r="122" spans="1:80">
      <c r="A122" s="252">
        <v>38</v>
      </c>
      <c r="B122" s="253" t="s">
        <v>1131</v>
      </c>
      <c r="C122" s="254" t="s">
        <v>1132</v>
      </c>
      <c r="D122" s="255" t="s">
        <v>191</v>
      </c>
      <c r="E122" s="256">
        <v>1</v>
      </c>
      <c r="F122" s="256"/>
      <c r="G122" s="257">
        <f>E122*F122</f>
        <v>0</v>
      </c>
      <c r="H122" s="258">
        <v>1.2E-4</v>
      </c>
      <c r="I122" s="259">
        <f>E122*H122</f>
        <v>1.2E-4</v>
      </c>
      <c r="J122" s="258">
        <v>0</v>
      </c>
      <c r="K122" s="259">
        <f>E122*J122</f>
        <v>0</v>
      </c>
      <c r="O122" s="251">
        <v>2</v>
      </c>
      <c r="AA122" s="226">
        <v>1</v>
      </c>
      <c r="AB122" s="226">
        <v>7</v>
      </c>
      <c r="AC122" s="226">
        <v>7</v>
      </c>
      <c r="AZ122" s="226">
        <v>2</v>
      </c>
      <c r="BA122" s="226">
        <f>IF(AZ122=1,G122,0)</f>
        <v>0</v>
      </c>
      <c r="BB122" s="226">
        <f>IF(AZ122=2,G122,0)</f>
        <v>0</v>
      </c>
      <c r="BC122" s="226">
        <f>IF(AZ122=3,G122,0)</f>
        <v>0</v>
      </c>
      <c r="BD122" s="226">
        <f>IF(AZ122=4,G122,0)</f>
        <v>0</v>
      </c>
      <c r="BE122" s="226">
        <f>IF(AZ122=5,G122,0)</f>
        <v>0</v>
      </c>
      <c r="CA122" s="251">
        <v>1</v>
      </c>
      <c r="CB122" s="251">
        <v>7</v>
      </c>
    </row>
    <row r="123" spans="1:80">
      <c r="A123" s="260"/>
      <c r="B123" s="264"/>
      <c r="C123" s="322" t="s">
        <v>97</v>
      </c>
      <c r="D123" s="323"/>
      <c r="E123" s="265">
        <v>1</v>
      </c>
      <c r="F123" s="266"/>
      <c r="G123" s="267"/>
      <c r="H123" s="268"/>
      <c r="I123" s="262"/>
      <c r="J123" s="269"/>
      <c r="K123" s="262"/>
      <c r="M123" s="263">
        <v>1</v>
      </c>
      <c r="O123" s="251"/>
    </row>
    <row r="124" spans="1:80">
      <c r="A124" s="252">
        <v>39</v>
      </c>
      <c r="B124" s="253" t="s">
        <v>1133</v>
      </c>
      <c r="C124" s="254" t="s">
        <v>1134</v>
      </c>
      <c r="D124" s="255" t="s">
        <v>411</v>
      </c>
      <c r="E124" s="256">
        <v>1</v>
      </c>
      <c r="F124" s="256"/>
      <c r="G124" s="257">
        <f>E124*F124</f>
        <v>0</v>
      </c>
      <c r="H124" s="258">
        <v>0</v>
      </c>
      <c r="I124" s="259">
        <f>E124*H124</f>
        <v>0</v>
      </c>
      <c r="J124" s="258">
        <v>0</v>
      </c>
      <c r="K124" s="259">
        <f>E124*J124</f>
        <v>0</v>
      </c>
      <c r="O124" s="251">
        <v>2</v>
      </c>
      <c r="AA124" s="226">
        <v>1</v>
      </c>
      <c r="AB124" s="226">
        <v>7</v>
      </c>
      <c r="AC124" s="226">
        <v>7</v>
      </c>
      <c r="AZ124" s="226">
        <v>2</v>
      </c>
      <c r="BA124" s="226">
        <f>IF(AZ124=1,G124,0)</f>
        <v>0</v>
      </c>
      <c r="BB124" s="226">
        <f>IF(AZ124=2,G124,0)</f>
        <v>0</v>
      </c>
      <c r="BC124" s="226">
        <f>IF(AZ124=3,G124,0)</f>
        <v>0</v>
      </c>
      <c r="BD124" s="226">
        <f>IF(AZ124=4,G124,0)</f>
        <v>0</v>
      </c>
      <c r="BE124" s="226">
        <f>IF(AZ124=5,G124,0)</f>
        <v>0</v>
      </c>
      <c r="CA124" s="251">
        <v>1</v>
      </c>
      <c r="CB124" s="251">
        <v>7</v>
      </c>
    </row>
    <row r="125" spans="1:80">
      <c r="A125" s="252">
        <v>40</v>
      </c>
      <c r="B125" s="253" t="s">
        <v>1135</v>
      </c>
      <c r="C125" s="254" t="s">
        <v>1136</v>
      </c>
      <c r="D125" s="255" t="s">
        <v>12</v>
      </c>
      <c r="E125" s="256">
        <f>SUM(G115:G124)/100</f>
        <v>0</v>
      </c>
      <c r="F125" s="256"/>
      <c r="G125" s="257">
        <f>E125*F125</f>
        <v>0</v>
      </c>
      <c r="H125" s="258">
        <v>0</v>
      </c>
      <c r="I125" s="259">
        <f>E125*H125</f>
        <v>0</v>
      </c>
      <c r="J125" s="258"/>
      <c r="K125" s="259">
        <f>E125*J125</f>
        <v>0</v>
      </c>
      <c r="O125" s="251">
        <v>2</v>
      </c>
      <c r="AA125" s="226">
        <v>7</v>
      </c>
      <c r="AB125" s="226">
        <v>1002</v>
      </c>
      <c r="AC125" s="226">
        <v>5</v>
      </c>
      <c r="AZ125" s="226">
        <v>2</v>
      </c>
      <c r="BA125" s="226">
        <f>IF(AZ125=1,G125,0)</f>
        <v>0</v>
      </c>
      <c r="BB125" s="226">
        <f>IF(AZ125=2,G125,0)</f>
        <v>0</v>
      </c>
      <c r="BC125" s="226">
        <f>IF(AZ125=3,G125,0)</f>
        <v>0</v>
      </c>
      <c r="BD125" s="226">
        <f>IF(AZ125=4,G125,0)</f>
        <v>0</v>
      </c>
      <c r="BE125" s="226">
        <f>IF(AZ125=5,G125,0)</f>
        <v>0</v>
      </c>
      <c r="CA125" s="251">
        <v>7</v>
      </c>
      <c r="CB125" s="251">
        <v>1002</v>
      </c>
    </row>
    <row r="126" spans="1:80">
      <c r="A126" s="270"/>
      <c r="B126" s="271" t="s">
        <v>100</v>
      </c>
      <c r="C126" s="272" t="s">
        <v>1123</v>
      </c>
      <c r="D126" s="273"/>
      <c r="E126" s="274"/>
      <c r="F126" s="275"/>
      <c r="G126" s="276">
        <f>SUM(G115:G125)</f>
        <v>0</v>
      </c>
      <c r="H126" s="277"/>
      <c r="I126" s="278">
        <f>SUM(I115:I125)</f>
        <v>2.5799999999999998E-3</v>
      </c>
      <c r="J126" s="277"/>
      <c r="K126" s="278">
        <f>SUM(K115:K125)</f>
        <v>0</v>
      </c>
      <c r="O126" s="251">
        <v>4</v>
      </c>
      <c r="BA126" s="279">
        <f>SUM(BA115:BA125)</f>
        <v>0</v>
      </c>
      <c r="BB126" s="279">
        <f>SUM(BB115:BB125)</f>
        <v>0</v>
      </c>
      <c r="BC126" s="279">
        <f>SUM(BC115:BC125)</f>
        <v>0</v>
      </c>
      <c r="BD126" s="279">
        <f>SUM(BD115:BD125)</f>
        <v>0</v>
      </c>
      <c r="BE126" s="279">
        <f>SUM(BE115:BE125)</f>
        <v>0</v>
      </c>
    </row>
    <row r="127" spans="1:80">
      <c r="A127" s="241" t="s">
        <v>96</v>
      </c>
      <c r="B127" s="242" t="s">
        <v>758</v>
      </c>
      <c r="C127" s="243" t="s">
        <v>759</v>
      </c>
      <c r="D127" s="244"/>
      <c r="E127" s="245"/>
      <c r="F127" s="245"/>
      <c r="G127" s="246"/>
      <c r="H127" s="247"/>
      <c r="I127" s="248"/>
      <c r="J127" s="249"/>
      <c r="K127" s="250"/>
      <c r="O127" s="251">
        <v>1</v>
      </c>
    </row>
    <row r="128" spans="1:80" ht="22.5">
      <c r="A128" s="252">
        <v>41</v>
      </c>
      <c r="B128" s="253" t="s">
        <v>1137</v>
      </c>
      <c r="C128" s="254" t="s">
        <v>1138</v>
      </c>
      <c r="D128" s="255" t="s">
        <v>312</v>
      </c>
      <c r="E128" s="256">
        <v>1</v>
      </c>
      <c r="F128" s="256"/>
      <c r="G128" s="257">
        <f>E128*F128</f>
        <v>0</v>
      </c>
      <c r="H128" s="258">
        <v>3.9199999999999999E-3</v>
      </c>
      <c r="I128" s="259">
        <f>E128*H128</f>
        <v>3.9199999999999999E-3</v>
      </c>
      <c r="J128" s="258">
        <v>0</v>
      </c>
      <c r="K128" s="259">
        <f>E128*J128</f>
        <v>0</v>
      </c>
      <c r="O128" s="251">
        <v>2</v>
      </c>
      <c r="AA128" s="226">
        <v>1</v>
      </c>
      <c r="AB128" s="226">
        <v>0</v>
      </c>
      <c r="AC128" s="226">
        <v>0</v>
      </c>
      <c r="AZ128" s="226">
        <v>2</v>
      </c>
      <c r="BA128" s="226">
        <f>IF(AZ128=1,G128,0)</f>
        <v>0</v>
      </c>
      <c r="BB128" s="226">
        <f>IF(AZ128=2,G128,0)</f>
        <v>0</v>
      </c>
      <c r="BC128" s="226">
        <f>IF(AZ128=3,G128,0)</f>
        <v>0</v>
      </c>
      <c r="BD128" s="226">
        <f>IF(AZ128=4,G128,0)</f>
        <v>0</v>
      </c>
      <c r="BE128" s="226">
        <f>IF(AZ128=5,G128,0)</f>
        <v>0</v>
      </c>
      <c r="CA128" s="251">
        <v>1</v>
      </c>
      <c r="CB128" s="251">
        <v>0</v>
      </c>
    </row>
    <row r="129" spans="1:80">
      <c r="A129" s="260"/>
      <c r="B129" s="264"/>
      <c r="C129" s="322" t="s">
        <v>1139</v>
      </c>
      <c r="D129" s="323"/>
      <c r="E129" s="265">
        <v>1</v>
      </c>
      <c r="F129" s="266"/>
      <c r="G129" s="267"/>
      <c r="H129" s="268"/>
      <c r="I129" s="262"/>
      <c r="J129" s="269"/>
      <c r="K129" s="262"/>
      <c r="M129" s="263" t="s">
        <v>1139</v>
      </c>
      <c r="O129" s="251"/>
    </row>
    <row r="130" spans="1:80" ht="22.5">
      <c r="A130" s="252">
        <v>42</v>
      </c>
      <c r="B130" s="253" t="s">
        <v>1140</v>
      </c>
      <c r="C130" s="254" t="s">
        <v>1141</v>
      </c>
      <c r="D130" s="255" t="s">
        <v>312</v>
      </c>
      <c r="E130" s="256">
        <v>4</v>
      </c>
      <c r="F130" s="256"/>
      <c r="G130" s="257">
        <f>E130*F130</f>
        <v>0</v>
      </c>
      <c r="H130" s="258">
        <v>3.98E-3</v>
      </c>
      <c r="I130" s="259">
        <f>E130*H130</f>
        <v>1.592E-2</v>
      </c>
      <c r="J130" s="258">
        <v>0</v>
      </c>
      <c r="K130" s="259">
        <f>E130*J130</f>
        <v>0</v>
      </c>
      <c r="O130" s="251">
        <v>2</v>
      </c>
      <c r="AA130" s="226">
        <v>1</v>
      </c>
      <c r="AB130" s="226">
        <v>7</v>
      </c>
      <c r="AC130" s="226">
        <v>7</v>
      </c>
      <c r="AZ130" s="226">
        <v>2</v>
      </c>
      <c r="BA130" s="226">
        <f>IF(AZ130=1,G130,0)</f>
        <v>0</v>
      </c>
      <c r="BB130" s="226">
        <f>IF(AZ130=2,G130,0)</f>
        <v>0</v>
      </c>
      <c r="BC130" s="226">
        <f>IF(AZ130=3,G130,0)</f>
        <v>0</v>
      </c>
      <c r="BD130" s="226">
        <f>IF(AZ130=4,G130,0)</f>
        <v>0</v>
      </c>
      <c r="BE130" s="226">
        <f>IF(AZ130=5,G130,0)</f>
        <v>0</v>
      </c>
      <c r="CA130" s="251">
        <v>1</v>
      </c>
      <c r="CB130" s="251">
        <v>7</v>
      </c>
    </row>
    <row r="131" spans="1:80">
      <c r="A131" s="260"/>
      <c r="B131" s="264"/>
      <c r="C131" s="322" t="s">
        <v>1142</v>
      </c>
      <c r="D131" s="323"/>
      <c r="E131" s="265">
        <v>4</v>
      </c>
      <c r="F131" s="266"/>
      <c r="G131" s="267"/>
      <c r="H131" s="268"/>
      <c r="I131" s="262"/>
      <c r="J131" s="269"/>
      <c r="K131" s="262"/>
      <c r="M131" s="263" t="s">
        <v>1142</v>
      </c>
      <c r="O131" s="251"/>
    </row>
    <row r="132" spans="1:80">
      <c r="A132" s="252">
        <v>43</v>
      </c>
      <c r="B132" s="253" t="s">
        <v>1143</v>
      </c>
      <c r="C132" s="254" t="s">
        <v>1144</v>
      </c>
      <c r="D132" s="255" t="s">
        <v>312</v>
      </c>
      <c r="E132" s="256">
        <v>1</v>
      </c>
      <c r="F132" s="256"/>
      <c r="G132" s="257">
        <f>E132*F132</f>
        <v>0</v>
      </c>
      <c r="H132" s="258">
        <v>1.0000000000000001E-5</v>
      </c>
      <c r="I132" s="259">
        <f>E132*H132</f>
        <v>1.0000000000000001E-5</v>
      </c>
      <c r="J132" s="258">
        <v>0</v>
      </c>
      <c r="K132" s="259">
        <f>E132*J132</f>
        <v>0</v>
      </c>
      <c r="O132" s="251">
        <v>2</v>
      </c>
      <c r="AA132" s="226">
        <v>1</v>
      </c>
      <c r="AB132" s="226">
        <v>7</v>
      </c>
      <c r="AC132" s="226">
        <v>7</v>
      </c>
      <c r="AZ132" s="226">
        <v>2</v>
      </c>
      <c r="BA132" s="226">
        <f>IF(AZ132=1,G132,0)</f>
        <v>0</v>
      </c>
      <c r="BB132" s="226">
        <f>IF(AZ132=2,G132,0)</f>
        <v>0</v>
      </c>
      <c r="BC132" s="226">
        <f>IF(AZ132=3,G132,0)</f>
        <v>0</v>
      </c>
      <c r="BD132" s="226">
        <f>IF(AZ132=4,G132,0)</f>
        <v>0</v>
      </c>
      <c r="BE132" s="226">
        <f>IF(AZ132=5,G132,0)</f>
        <v>0</v>
      </c>
      <c r="CA132" s="251">
        <v>1</v>
      </c>
      <c r="CB132" s="251">
        <v>7</v>
      </c>
    </row>
    <row r="133" spans="1:80">
      <c r="A133" s="260"/>
      <c r="B133" s="264"/>
      <c r="C133" s="322" t="s">
        <v>1139</v>
      </c>
      <c r="D133" s="323"/>
      <c r="E133" s="265">
        <v>1</v>
      </c>
      <c r="F133" s="266"/>
      <c r="G133" s="267"/>
      <c r="H133" s="268"/>
      <c r="I133" s="262"/>
      <c r="J133" s="269"/>
      <c r="K133" s="262"/>
      <c r="M133" s="263" t="s">
        <v>1139</v>
      </c>
      <c r="O133" s="251"/>
    </row>
    <row r="134" spans="1:80">
      <c r="A134" s="252">
        <v>44</v>
      </c>
      <c r="B134" s="253" t="s">
        <v>1143</v>
      </c>
      <c r="C134" s="254" t="s">
        <v>1145</v>
      </c>
      <c r="D134" s="255" t="s">
        <v>312</v>
      </c>
      <c r="E134" s="256">
        <v>2</v>
      </c>
      <c r="F134" s="256"/>
      <c r="G134" s="257">
        <f>E134*F134</f>
        <v>0</v>
      </c>
      <c r="H134" s="258">
        <v>2.0000000000000002E-5</v>
      </c>
      <c r="I134" s="259">
        <f>E134*H134</f>
        <v>4.0000000000000003E-5</v>
      </c>
      <c r="J134" s="258">
        <v>0</v>
      </c>
      <c r="K134" s="259">
        <f>E134*J134</f>
        <v>0</v>
      </c>
      <c r="O134" s="251">
        <v>2</v>
      </c>
      <c r="AA134" s="226">
        <v>1</v>
      </c>
      <c r="AB134" s="226">
        <v>7</v>
      </c>
      <c r="AC134" s="226">
        <v>7</v>
      </c>
      <c r="AZ134" s="226">
        <v>2</v>
      </c>
      <c r="BA134" s="226">
        <f>IF(AZ134=1,G134,0)</f>
        <v>0</v>
      </c>
      <c r="BB134" s="226">
        <f>IF(AZ134=2,G134,0)</f>
        <v>0</v>
      </c>
      <c r="BC134" s="226">
        <f>IF(AZ134=3,G134,0)</f>
        <v>0</v>
      </c>
      <c r="BD134" s="226">
        <f>IF(AZ134=4,G134,0)</f>
        <v>0</v>
      </c>
      <c r="BE134" s="226">
        <f>IF(AZ134=5,G134,0)</f>
        <v>0</v>
      </c>
      <c r="CA134" s="251">
        <v>1</v>
      </c>
      <c r="CB134" s="251">
        <v>7</v>
      </c>
    </row>
    <row r="135" spans="1:80">
      <c r="A135" s="260"/>
      <c r="B135" s="264"/>
      <c r="C135" s="322" t="s">
        <v>1146</v>
      </c>
      <c r="D135" s="323"/>
      <c r="E135" s="265">
        <v>2</v>
      </c>
      <c r="F135" s="266"/>
      <c r="G135" s="267"/>
      <c r="H135" s="268"/>
      <c r="I135" s="262"/>
      <c r="J135" s="269"/>
      <c r="K135" s="262"/>
      <c r="M135" s="263" t="s">
        <v>1146</v>
      </c>
      <c r="O135" s="251"/>
    </row>
    <row r="136" spans="1:80">
      <c r="A136" s="252">
        <v>45</v>
      </c>
      <c r="B136" s="253" t="s">
        <v>1147</v>
      </c>
      <c r="C136" s="254" t="s">
        <v>1148</v>
      </c>
      <c r="D136" s="255" t="s">
        <v>312</v>
      </c>
      <c r="E136" s="256">
        <v>2</v>
      </c>
      <c r="F136" s="256"/>
      <c r="G136" s="257">
        <f>E136*F136</f>
        <v>0</v>
      </c>
      <c r="H136" s="258">
        <v>3.0000000000000001E-5</v>
      </c>
      <c r="I136" s="259">
        <f>E136*H136</f>
        <v>6.0000000000000002E-5</v>
      </c>
      <c r="J136" s="258">
        <v>0</v>
      </c>
      <c r="K136" s="259">
        <f>E136*J136</f>
        <v>0</v>
      </c>
      <c r="O136" s="251">
        <v>2</v>
      </c>
      <c r="AA136" s="226">
        <v>1</v>
      </c>
      <c r="AB136" s="226">
        <v>7</v>
      </c>
      <c r="AC136" s="226">
        <v>7</v>
      </c>
      <c r="AZ136" s="226">
        <v>2</v>
      </c>
      <c r="BA136" s="226">
        <f>IF(AZ136=1,G136,0)</f>
        <v>0</v>
      </c>
      <c r="BB136" s="226">
        <f>IF(AZ136=2,G136,0)</f>
        <v>0</v>
      </c>
      <c r="BC136" s="226">
        <f>IF(AZ136=3,G136,0)</f>
        <v>0</v>
      </c>
      <c r="BD136" s="226">
        <f>IF(AZ136=4,G136,0)</f>
        <v>0</v>
      </c>
      <c r="BE136" s="226">
        <f>IF(AZ136=5,G136,0)</f>
        <v>0</v>
      </c>
      <c r="CA136" s="251">
        <v>1</v>
      </c>
      <c r="CB136" s="251">
        <v>7</v>
      </c>
    </row>
    <row r="137" spans="1:80">
      <c r="A137" s="260"/>
      <c r="B137" s="264"/>
      <c r="C137" s="322" t="s">
        <v>1149</v>
      </c>
      <c r="D137" s="323"/>
      <c r="E137" s="265">
        <v>2</v>
      </c>
      <c r="F137" s="266"/>
      <c r="G137" s="267"/>
      <c r="H137" s="268"/>
      <c r="I137" s="262"/>
      <c r="J137" s="269"/>
      <c r="K137" s="262"/>
      <c r="M137" s="263" t="s">
        <v>1149</v>
      </c>
      <c r="O137" s="251"/>
    </row>
    <row r="138" spans="1:80">
      <c r="A138" s="252">
        <v>46</v>
      </c>
      <c r="B138" s="253" t="s">
        <v>1150</v>
      </c>
      <c r="C138" s="254" t="s">
        <v>1151</v>
      </c>
      <c r="D138" s="255" t="s">
        <v>411</v>
      </c>
      <c r="E138" s="256">
        <v>1</v>
      </c>
      <c r="F138" s="256"/>
      <c r="G138" s="257">
        <f>E138*F138</f>
        <v>0</v>
      </c>
      <c r="H138" s="258">
        <v>0</v>
      </c>
      <c r="I138" s="259">
        <f>E138*H138</f>
        <v>0</v>
      </c>
      <c r="J138" s="258">
        <v>0</v>
      </c>
      <c r="K138" s="259">
        <f>E138*J138</f>
        <v>0</v>
      </c>
      <c r="O138" s="251">
        <v>2</v>
      </c>
      <c r="AA138" s="226">
        <v>1</v>
      </c>
      <c r="AB138" s="226">
        <v>7</v>
      </c>
      <c r="AC138" s="226">
        <v>7</v>
      </c>
      <c r="AZ138" s="226">
        <v>2</v>
      </c>
      <c r="BA138" s="226">
        <f>IF(AZ138=1,G138,0)</f>
        <v>0</v>
      </c>
      <c r="BB138" s="226">
        <f>IF(AZ138=2,G138,0)</f>
        <v>0</v>
      </c>
      <c r="BC138" s="226">
        <f>IF(AZ138=3,G138,0)</f>
        <v>0</v>
      </c>
      <c r="BD138" s="226">
        <f>IF(AZ138=4,G138,0)</f>
        <v>0</v>
      </c>
      <c r="BE138" s="226">
        <f>IF(AZ138=5,G138,0)</f>
        <v>0</v>
      </c>
      <c r="CA138" s="251">
        <v>1</v>
      </c>
      <c r="CB138" s="251">
        <v>7</v>
      </c>
    </row>
    <row r="139" spans="1:80">
      <c r="A139" s="252">
        <v>47</v>
      </c>
      <c r="B139" s="253" t="s">
        <v>1152</v>
      </c>
      <c r="C139" s="254" t="s">
        <v>1153</v>
      </c>
      <c r="D139" s="255" t="s">
        <v>411</v>
      </c>
      <c r="E139" s="256">
        <v>1</v>
      </c>
      <c r="F139" s="256"/>
      <c r="G139" s="257">
        <f>E139*F139</f>
        <v>0</v>
      </c>
      <c r="H139" s="258">
        <v>1.0000000000000001E-5</v>
      </c>
      <c r="I139" s="259">
        <f>E139*H139</f>
        <v>1.0000000000000001E-5</v>
      </c>
      <c r="J139" s="258">
        <v>0</v>
      </c>
      <c r="K139" s="259">
        <f>E139*J139</f>
        <v>0</v>
      </c>
      <c r="O139" s="251">
        <v>2</v>
      </c>
      <c r="AA139" s="226">
        <v>1</v>
      </c>
      <c r="AB139" s="226">
        <v>7</v>
      </c>
      <c r="AC139" s="226">
        <v>7</v>
      </c>
      <c r="AZ139" s="226">
        <v>2</v>
      </c>
      <c r="BA139" s="226">
        <f>IF(AZ139=1,G139,0)</f>
        <v>0</v>
      </c>
      <c r="BB139" s="226">
        <f>IF(AZ139=2,G139,0)</f>
        <v>0</v>
      </c>
      <c r="BC139" s="226">
        <f>IF(AZ139=3,G139,0)</f>
        <v>0</v>
      </c>
      <c r="BD139" s="226">
        <f>IF(AZ139=4,G139,0)</f>
        <v>0</v>
      </c>
      <c r="BE139" s="226">
        <f>IF(AZ139=5,G139,0)</f>
        <v>0</v>
      </c>
      <c r="CA139" s="251">
        <v>1</v>
      </c>
      <c r="CB139" s="251">
        <v>7</v>
      </c>
    </row>
    <row r="140" spans="1:80">
      <c r="A140" s="252">
        <v>48</v>
      </c>
      <c r="B140" s="253" t="s">
        <v>1154</v>
      </c>
      <c r="C140" s="254" t="s">
        <v>1155</v>
      </c>
      <c r="D140" s="255" t="s">
        <v>12</v>
      </c>
      <c r="E140" s="256">
        <f>SUM(G127:G139)/100</f>
        <v>0</v>
      </c>
      <c r="F140" s="256"/>
      <c r="G140" s="257">
        <f>E140*F140</f>
        <v>0</v>
      </c>
      <c r="H140" s="258">
        <v>0</v>
      </c>
      <c r="I140" s="259">
        <f>E140*H140</f>
        <v>0</v>
      </c>
      <c r="J140" s="258"/>
      <c r="K140" s="259">
        <f>E140*J140</f>
        <v>0</v>
      </c>
      <c r="O140" s="251">
        <v>2</v>
      </c>
      <c r="AA140" s="226">
        <v>7</v>
      </c>
      <c r="AB140" s="226">
        <v>1002</v>
      </c>
      <c r="AC140" s="226">
        <v>5</v>
      </c>
      <c r="AZ140" s="226">
        <v>2</v>
      </c>
      <c r="BA140" s="226">
        <f>IF(AZ140=1,G140,0)</f>
        <v>0</v>
      </c>
      <c r="BB140" s="226">
        <f>IF(AZ140=2,G140,0)</f>
        <v>0</v>
      </c>
      <c r="BC140" s="226">
        <f>IF(AZ140=3,G140,0)</f>
        <v>0</v>
      </c>
      <c r="BD140" s="226">
        <f>IF(AZ140=4,G140,0)</f>
        <v>0</v>
      </c>
      <c r="BE140" s="226">
        <f>IF(AZ140=5,G140,0)</f>
        <v>0</v>
      </c>
      <c r="CA140" s="251">
        <v>7</v>
      </c>
      <c r="CB140" s="251">
        <v>1002</v>
      </c>
    </row>
    <row r="141" spans="1:80">
      <c r="A141" s="270"/>
      <c r="B141" s="271" t="s">
        <v>100</v>
      </c>
      <c r="C141" s="272" t="s">
        <v>760</v>
      </c>
      <c r="D141" s="273"/>
      <c r="E141" s="274"/>
      <c r="F141" s="275"/>
      <c r="G141" s="276">
        <f>SUM(G127:G140)</f>
        <v>0</v>
      </c>
      <c r="H141" s="277"/>
      <c r="I141" s="278">
        <f>SUM(I127:I140)</f>
        <v>1.9959999999999999E-2</v>
      </c>
      <c r="J141" s="277"/>
      <c r="K141" s="278">
        <f>SUM(K127:K140)</f>
        <v>0</v>
      </c>
      <c r="O141" s="251">
        <v>4</v>
      </c>
      <c r="BA141" s="279">
        <f>SUM(BA127:BA140)</f>
        <v>0</v>
      </c>
      <c r="BB141" s="279">
        <f>SUM(BB127:BB140)</f>
        <v>0</v>
      </c>
      <c r="BC141" s="279">
        <f>SUM(BC127:BC140)</f>
        <v>0</v>
      </c>
      <c r="BD141" s="279">
        <f>SUM(BD127:BD140)</f>
        <v>0</v>
      </c>
      <c r="BE141" s="279">
        <f>SUM(BE127:BE140)</f>
        <v>0</v>
      </c>
    </row>
    <row r="142" spans="1:80">
      <c r="A142" s="241" t="s">
        <v>96</v>
      </c>
      <c r="B142" s="242" t="s">
        <v>1156</v>
      </c>
      <c r="C142" s="243" t="s">
        <v>1157</v>
      </c>
      <c r="D142" s="244"/>
      <c r="E142" s="245"/>
      <c r="F142" s="245"/>
      <c r="G142" s="246"/>
      <c r="H142" s="247"/>
      <c r="I142" s="248"/>
      <c r="J142" s="249"/>
      <c r="K142" s="250"/>
      <c r="O142" s="251">
        <v>1</v>
      </c>
    </row>
    <row r="143" spans="1:80">
      <c r="A143" s="252">
        <v>49</v>
      </c>
      <c r="B143" s="253" t="s">
        <v>1159</v>
      </c>
      <c r="C143" s="254" t="s">
        <v>1160</v>
      </c>
      <c r="D143" s="255" t="s">
        <v>1161</v>
      </c>
      <c r="E143" s="256">
        <v>6</v>
      </c>
      <c r="F143" s="256"/>
      <c r="G143" s="257">
        <f t="shared" ref="G143:G158" si="0">E143*F143</f>
        <v>0</v>
      </c>
      <c r="H143" s="258">
        <v>3.0000000000000001E-5</v>
      </c>
      <c r="I143" s="259">
        <f t="shared" ref="I143:I158" si="1">E143*H143</f>
        <v>1.8000000000000001E-4</v>
      </c>
      <c r="J143" s="258">
        <v>0</v>
      </c>
      <c r="K143" s="259">
        <f t="shared" ref="K143:K158" si="2">E143*J143</f>
        <v>0</v>
      </c>
      <c r="O143" s="251">
        <v>2</v>
      </c>
      <c r="AA143" s="226">
        <v>1</v>
      </c>
      <c r="AB143" s="226">
        <v>7</v>
      </c>
      <c r="AC143" s="226">
        <v>7</v>
      </c>
      <c r="AZ143" s="226">
        <v>2</v>
      </c>
      <c r="BA143" s="226">
        <f t="shared" ref="BA143:BA158" si="3">IF(AZ143=1,G143,0)</f>
        <v>0</v>
      </c>
      <c r="BB143" s="226">
        <f t="shared" ref="BB143:BB158" si="4">IF(AZ143=2,G143,0)</f>
        <v>0</v>
      </c>
      <c r="BC143" s="226">
        <f t="shared" ref="BC143:BC158" si="5">IF(AZ143=3,G143,0)</f>
        <v>0</v>
      </c>
      <c r="BD143" s="226">
        <f t="shared" ref="BD143:BD158" si="6">IF(AZ143=4,G143,0)</f>
        <v>0</v>
      </c>
      <c r="BE143" s="226">
        <f t="shared" ref="BE143:BE158" si="7">IF(AZ143=5,G143,0)</f>
        <v>0</v>
      </c>
      <c r="CA143" s="251">
        <v>1</v>
      </c>
      <c r="CB143" s="251">
        <v>7</v>
      </c>
    </row>
    <row r="144" spans="1:80" ht="22.5">
      <c r="A144" s="252">
        <v>50</v>
      </c>
      <c r="B144" s="253" t="s">
        <v>1162</v>
      </c>
      <c r="C144" s="254" t="s">
        <v>1163</v>
      </c>
      <c r="D144" s="255" t="s">
        <v>191</v>
      </c>
      <c r="E144" s="256">
        <v>1</v>
      </c>
      <c r="F144" s="256"/>
      <c r="G144" s="257">
        <f t="shared" si="0"/>
        <v>0</v>
      </c>
      <c r="H144" s="258">
        <v>2E-3</v>
      </c>
      <c r="I144" s="259">
        <f t="shared" si="1"/>
        <v>2E-3</v>
      </c>
      <c r="J144" s="258"/>
      <c r="K144" s="259">
        <f t="shared" si="2"/>
        <v>0</v>
      </c>
      <c r="O144" s="251">
        <v>2</v>
      </c>
      <c r="AA144" s="226">
        <v>3</v>
      </c>
      <c r="AB144" s="226">
        <v>7</v>
      </c>
      <c r="AC144" s="226">
        <v>55149010</v>
      </c>
      <c r="AZ144" s="226">
        <v>2</v>
      </c>
      <c r="BA144" s="226">
        <f t="shared" si="3"/>
        <v>0</v>
      </c>
      <c r="BB144" s="226">
        <f t="shared" si="4"/>
        <v>0</v>
      </c>
      <c r="BC144" s="226">
        <f t="shared" si="5"/>
        <v>0</v>
      </c>
      <c r="BD144" s="226">
        <f t="shared" si="6"/>
        <v>0</v>
      </c>
      <c r="BE144" s="226">
        <f t="shared" si="7"/>
        <v>0</v>
      </c>
      <c r="CA144" s="251">
        <v>3</v>
      </c>
      <c r="CB144" s="251">
        <v>7</v>
      </c>
    </row>
    <row r="145" spans="1:80" ht="22.5">
      <c r="A145" s="252">
        <v>51</v>
      </c>
      <c r="B145" s="253" t="s">
        <v>1164</v>
      </c>
      <c r="C145" s="254" t="s">
        <v>1165</v>
      </c>
      <c r="D145" s="255" t="s">
        <v>191</v>
      </c>
      <c r="E145" s="256">
        <v>1</v>
      </c>
      <c r="F145" s="256"/>
      <c r="G145" s="257">
        <f t="shared" si="0"/>
        <v>0</v>
      </c>
      <c r="H145" s="258">
        <v>1.1999999999999999E-3</v>
      </c>
      <c r="I145" s="259">
        <f t="shared" si="1"/>
        <v>1.1999999999999999E-3</v>
      </c>
      <c r="J145" s="258"/>
      <c r="K145" s="259">
        <f t="shared" si="2"/>
        <v>0</v>
      </c>
      <c r="O145" s="251">
        <v>2</v>
      </c>
      <c r="AA145" s="226">
        <v>3</v>
      </c>
      <c r="AB145" s="226">
        <v>7</v>
      </c>
      <c r="AC145" s="226">
        <v>55149020</v>
      </c>
      <c r="AZ145" s="226">
        <v>2</v>
      </c>
      <c r="BA145" s="226">
        <f t="shared" si="3"/>
        <v>0</v>
      </c>
      <c r="BB145" s="226">
        <f t="shared" si="4"/>
        <v>0</v>
      </c>
      <c r="BC145" s="226">
        <f t="shared" si="5"/>
        <v>0</v>
      </c>
      <c r="BD145" s="226">
        <f t="shared" si="6"/>
        <v>0</v>
      </c>
      <c r="BE145" s="226">
        <f t="shared" si="7"/>
        <v>0</v>
      </c>
      <c r="CA145" s="251">
        <v>3</v>
      </c>
      <c r="CB145" s="251">
        <v>7</v>
      </c>
    </row>
    <row r="146" spans="1:80" ht="22.5">
      <c r="A146" s="252">
        <v>52</v>
      </c>
      <c r="B146" s="253" t="s">
        <v>1166</v>
      </c>
      <c r="C146" s="254" t="s">
        <v>1167</v>
      </c>
      <c r="D146" s="255" t="s">
        <v>191</v>
      </c>
      <c r="E146" s="256">
        <v>1</v>
      </c>
      <c r="F146" s="256"/>
      <c r="G146" s="257">
        <f t="shared" si="0"/>
        <v>0</v>
      </c>
      <c r="H146" s="258">
        <v>1.1999999999999999E-3</v>
      </c>
      <c r="I146" s="259">
        <f t="shared" si="1"/>
        <v>1.1999999999999999E-3</v>
      </c>
      <c r="J146" s="258"/>
      <c r="K146" s="259">
        <f t="shared" si="2"/>
        <v>0</v>
      </c>
      <c r="O146" s="251">
        <v>2</v>
      </c>
      <c r="AA146" s="226">
        <v>3</v>
      </c>
      <c r="AB146" s="226">
        <v>7</v>
      </c>
      <c r="AC146" s="226">
        <v>55149035</v>
      </c>
      <c r="AZ146" s="226">
        <v>2</v>
      </c>
      <c r="BA146" s="226">
        <f t="shared" si="3"/>
        <v>0</v>
      </c>
      <c r="BB146" s="226">
        <f t="shared" si="4"/>
        <v>0</v>
      </c>
      <c r="BC146" s="226">
        <f t="shared" si="5"/>
        <v>0</v>
      </c>
      <c r="BD146" s="226">
        <f t="shared" si="6"/>
        <v>0</v>
      </c>
      <c r="BE146" s="226">
        <f t="shared" si="7"/>
        <v>0</v>
      </c>
      <c r="CA146" s="251">
        <v>3</v>
      </c>
      <c r="CB146" s="251">
        <v>7</v>
      </c>
    </row>
    <row r="147" spans="1:80" ht="22.5">
      <c r="A147" s="252">
        <v>53</v>
      </c>
      <c r="B147" s="253" t="s">
        <v>1168</v>
      </c>
      <c r="C147" s="254" t="s">
        <v>1169</v>
      </c>
      <c r="D147" s="255" t="s">
        <v>99</v>
      </c>
      <c r="E147" s="256">
        <v>1</v>
      </c>
      <c r="F147" s="256"/>
      <c r="G147" s="257">
        <f t="shared" si="0"/>
        <v>0</v>
      </c>
      <c r="H147" s="258">
        <v>6.4999999999999997E-3</v>
      </c>
      <c r="I147" s="259">
        <f t="shared" si="1"/>
        <v>6.4999999999999997E-3</v>
      </c>
      <c r="J147" s="258"/>
      <c r="K147" s="259">
        <f t="shared" si="2"/>
        <v>0</v>
      </c>
      <c r="O147" s="251">
        <v>2</v>
      </c>
      <c r="AA147" s="226">
        <v>3</v>
      </c>
      <c r="AB147" s="226">
        <v>7</v>
      </c>
      <c r="AC147" s="226">
        <v>63465120</v>
      </c>
      <c r="AZ147" s="226">
        <v>2</v>
      </c>
      <c r="BA147" s="226">
        <f t="shared" si="3"/>
        <v>0</v>
      </c>
      <c r="BB147" s="226">
        <f t="shared" si="4"/>
        <v>0</v>
      </c>
      <c r="BC147" s="226">
        <f t="shared" si="5"/>
        <v>0</v>
      </c>
      <c r="BD147" s="226">
        <f t="shared" si="6"/>
        <v>0</v>
      </c>
      <c r="BE147" s="226">
        <f t="shared" si="7"/>
        <v>0</v>
      </c>
      <c r="CA147" s="251">
        <v>3</v>
      </c>
      <c r="CB147" s="251">
        <v>7</v>
      </c>
    </row>
    <row r="148" spans="1:80">
      <c r="A148" s="252">
        <v>54</v>
      </c>
      <c r="B148" s="253" t="s">
        <v>1170</v>
      </c>
      <c r="C148" s="254" t="s">
        <v>1171</v>
      </c>
      <c r="D148" s="255" t="s">
        <v>191</v>
      </c>
      <c r="E148" s="256">
        <v>1</v>
      </c>
      <c r="F148" s="256"/>
      <c r="G148" s="257">
        <f t="shared" si="0"/>
        <v>0</v>
      </c>
      <c r="H148" s="258">
        <v>2.3E-3</v>
      </c>
      <c r="I148" s="259">
        <f t="shared" si="1"/>
        <v>2.3E-3</v>
      </c>
      <c r="J148" s="258"/>
      <c r="K148" s="259">
        <f t="shared" si="2"/>
        <v>0</v>
      </c>
      <c r="O148" s="251">
        <v>2</v>
      </c>
      <c r="AA148" s="226">
        <v>3</v>
      </c>
      <c r="AB148" s="226">
        <v>0</v>
      </c>
      <c r="AC148" s="226">
        <v>55440112</v>
      </c>
      <c r="AZ148" s="226">
        <v>2</v>
      </c>
      <c r="BA148" s="226">
        <f t="shared" si="3"/>
        <v>0</v>
      </c>
      <c r="BB148" s="226">
        <f t="shared" si="4"/>
        <v>0</v>
      </c>
      <c r="BC148" s="226">
        <f t="shared" si="5"/>
        <v>0</v>
      </c>
      <c r="BD148" s="226">
        <f t="shared" si="6"/>
        <v>0</v>
      </c>
      <c r="BE148" s="226">
        <f t="shared" si="7"/>
        <v>0</v>
      </c>
      <c r="CA148" s="251">
        <v>3</v>
      </c>
      <c r="CB148" s="251">
        <v>0</v>
      </c>
    </row>
    <row r="149" spans="1:80">
      <c r="A149" s="252">
        <v>55</v>
      </c>
      <c r="B149" s="253" t="s">
        <v>1172</v>
      </c>
      <c r="C149" s="254" t="s">
        <v>1173</v>
      </c>
      <c r="D149" s="255" t="s">
        <v>191</v>
      </c>
      <c r="E149" s="256">
        <v>1</v>
      </c>
      <c r="F149" s="256"/>
      <c r="G149" s="257">
        <f t="shared" si="0"/>
        <v>0</v>
      </c>
      <c r="H149" s="258">
        <v>1.2999999999999999E-3</v>
      </c>
      <c r="I149" s="259">
        <f t="shared" si="1"/>
        <v>1.2999999999999999E-3</v>
      </c>
      <c r="J149" s="258"/>
      <c r="K149" s="259">
        <f t="shared" si="2"/>
        <v>0</v>
      </c>
      <c r="O149" s="251">
        <v>2</v>
      </c>
      <c r="AA149" s="226">
        <v>3</v>
      </c>
      <c r="AB149" s="226">
        <v>7</v>
      </c>
      <c r="AC149" s="226">
        <v>55440004</v>
      </c>
      <c r="AZ149" s="226">
        <v>2</v>
      </c>
      <c r="BA149" s="226">
        <f t="shared" si="3"/>
        <v>0</v>
      </c>
      <c r="BB149" s="226">
        <f t="shared" si="4"/>
        <v>0</v>
      </c>
      <c r="BC149" s="226">
        <f t="shared" si="5"/>
        <v>0</v>
      </c>
      <c r="BD149" s="226">
        <f t="shared" si="6"/>
        <v>0</v>
      </c>
      <c r="BE149" s="226">
        <f t="shared" si="7"/>
        <v>0</v>
      </c>
      <c r="CA149" s="251">
        <v>3</v>
      </c>
      <c r="CB149" s="251">
        <v>7</v>
      </c>
    </row>
    <row r="150" spans="1:80">
      <c r="A150" s="252">
        <v>56</v>
      </c>
      <c r="B150" s="253" t="s">
        <v>1174</v>
      </c>
      <c r="C150" s="254" t="s">
        <v>1175</v>
      </c>
      <c r="D150" s="255" t="s">
        <v>1161</v>
      </c>
      <c r="E150" s="256">
        <v>2</v>
      </c>
      <c r="F150" s="256"/>
      <c r="G150" s="257">
        <f t="shared" si="0"/>
        <v>0</v>
      </c>
      <c r="H150" s="258">
        <v>0</v>
      </c>
      <c r="I150" s="259">
        <f t="shared" si="1"/>
        <v>0</v>
      </c>
      <c r="J150" s="258">
        <v>-3.4200000000000001E-2</v>
      </c>
      <c r="K150" s="259">
        <f t="shared" si="2"/>
        <v>-6.8400000000000002E-2</v>
      </c>
      <c r="O150" s="251">
        <v>2</v>
      </c>
      <c r="AA150" s="226">
        <v>1</v>
      </c>
      <c r="AB150" s="226">
        <v>7</v>
      </c>
      <c r="AC150" s="226">
        <v>7</v>
      </c>
      <c r="AZ150" s="226">
        <v>2</v>
      </c>
      <c r="BA150" s="226">
        <f t="shared" si="3"/>
        <v>0</v>
      </c>
      <c r="BB150" s="226">
        <f t="shared" si="4"/>
        <v>0</v>
      </c>
      <c r="BC150" s="226">
        <f t="shared" si="5"/>
        <v>0</v>
      </c>
      <c r="BD150" s="226">
        <f t="shared" si="6"/>
        <v>0</v>
      </c>
      <c r="BE150" s="226">
        <f t="shared" si="7"/>
        <v>0</v>
      </c>
      <c r="CA150" s="251">
        <v>1</v>
      </c>
      <c r="CB150" s="251">
        <v>7</v>
      </c>
    </row>
    <row r="151" spans="1:80">
      <c r="A151" s="252">
        <v>57</v>
      </c>
      <c r="B151" s="253" t="s">
        <v>1176</v>
      </c>
      <c r="C151" s="254" t="s">
        <v>1177</v>
      </c>
      <c r="D151" s="255" t="s">
        <v>191</v>
      </c>
      <c r="E151" s="256">
        <v>2</v>
      </c>
      <c r="F151" s="256"/>
      <c r="G151" s="257">
        <f t="shared" si="0"/>
        <v>0</v>
      </c>
      <c r="H151" s="258">
        <v>0</v>
      </c>
      <c r="I151" s="259">
        <f t="shared" si="1"/>
        <v>0</v>
      </c>
      <c r="J151" s="258">
        <v>-4.8999999999999998E-4</v>
      </c>
      <c r="K151" s="259">
        <f t="shared" si="2"/>
        <v>-9.7999999999999997E-4</v>
      </c>
      <c r="O151" s="251">
        <v>2</v>
      </c>
      <c r="AA151" s="226">
        <v>1</v>
      </c>
      <c r="AB151" s="226">
        <v>7</v>
      </c>
      <c r="AC151" s="226">
        <v>7</v>
      </c>
      <c r="AZ151" s="226">
        <v>2</v>
      </c>
      <c r="BA151" s="226">
        <f t="shared" si="3"/>
        <v>0</v>
      </c>
      <c r="BB151" s="226">
        <f t="shared" si="4"/>
        <v>0</v>
      </c>
      <c r="BC151" s="226">
        <f t="shared" si="5"/>
        <v>0</v>
      </c>
      <c r="BD151" s="226">
        <f t="shared" si="6"/>
        <v>0</v>
      </c>
      <c r="BE151" s="226">
        <f t="shared" si="7"/>
        <v>0</v>
      </c>
      <c r="CA151" s="251">
        <v>1</v>
      </c>
      <c r="CB151" s="251">
        <v>7</v>
      </c>
    </row>
    <row r="152" spans="1:80">
      <c r="A152" s="252">
        <v>58</v>
      </c>
      <c r="B152" s="253" t="s">
        <v>1178</v>
      </c>
      <c r="C152" s="254" t="s">
        <v>1179</v>
      </c>
      <c r="D152" s="255" t="s">
        <v>1161</v>
      </c>
      <c r="E152" s="256">
        <v>1</v>
      </c>
      <c r="F152" s="256"/>
      <c r="G152" s="257">
        <f t="shared" si="0"/>
        <v>0</v>
      </c>
      <c r="H152" s="258">
        <v>1.7010000000000001E-2</v>
      </c>
      <c r="I152" s="259">
        <f t="shared" si="1"/>
        <v>1.7010000000000001E-2</v>
      </c>
      <c r="J152" s="258">
        <v>0</v>
      </c>
      <c r="K152" s="259">
        <f t="shared" si="2"/>
        <v>0</v>
      </c>
      <c r="O152" s="251">
        <v>2</v>
      </c>
      <c r="AA152" s="226">
        <v>1</v>
      </c>
      <c r="AB152" s="226">
        <v>0</v>
      </c>
      <c r="AC152" s="226">
        <v>0</v>
      </c>
      <c r="AZ152" s="226">
        <v>2</v>
      </c>
      <c r="BA152" s="226">
        <f t="shared" si="3"/>
        <v>0</v>
      </c>
      <c r="BB152" s="226">
        <f t="shared" si="4"/>
        <v>0</v>
      </c>
      <c r="BC152" s="226">
        <f t="shared" si="5"/>
        <v>0</v>
      </c>
      <c r="BD152" s="226">
        <f t="shared" si="6"/>
        <v>0</v>
      </c>
      <c r="BE152" s="226">
        <f t="shared" si="7"/>
        <v>0</v>
      </c>
      <c r="CA152" s="251">
        <v>1</v>
      </c>
      <c r="CB152" s="251">
        <v>0</v>
      </c>
    </row>
    <row r="153" spans="1:80">
      <c r="A153" s="252">
        <v>59</v>
      </c>
      <c r="B153" s="253" t="s">
        <v>1180</v>
      </c>
      <c r="C153" s="254" t="s">
        <v>1181</v>
      </c>
      <c r="D153" s="255" t="s">
        <v>191</v>
      </c>
      <c r="E153" s="256">
        <v>1</v>
      </c>
      <c r="F153" s="256"/>
      <c r="G153" s="257">
        <f t="shared" si="0"/>
        <v>0</v>
      </c>
      <c r="H153" s="258">
        <v>1E-4</v>
      </c>
      <c r="I153" s="259">
        <f t="shared" si="1"/>
        <v>1E-4</v>
      </c>
      <c r="J153" s="258">
        <v>0</v>
      </c>
      <c r="K153" s="259">
        <f t="shared" si="2"/>
        <v>0</v>
      </c>
      <c r="O153" s="251">
        <v>2</v>
      </c>
      <c r="AA153" s="226">
        <v>1</v>
      </c>
      <c r="AB153" s="226">
        <v>7</v>
      </c>
      <c r="AC153" s="226">
        <v>7</v>
      </c>
      <c r="AZ153" s="226">
        <v>2</v>
      </c>
      <c r="BA153" s="226">
        <f t="shared" si="3"/>
        <v>0</v>
      </c>
      <c r="BB153" s="226">
        <f t="shared" si="4"/>
        <v>0</v>
      </c>
      <c r="BC153" s="226">
        <f t="shared" si="5"/>
        <v>0</v>
      </c>
      <c r="BD153" s="226">
        <f t="shared" si="6"/>
        <v>0</v>
      </c>
      <c r="BE153" s="226">
        <f t="shared" si="7"/>
        <v>0</v>
      </c>
      <c r="CA153" s="251">
        <v>1</v>
      </c>
      <c r="CB153" s="251">
        <v>7</v>
      </c>
    </row>
    <row r="154" spans="1:80" ht="22.5">
      <c r="A154" s="252">
        <v>60</v>
      </c>
      <c r="B154" s="253" t="s">
        <v>1182</v>
      </c>
      <c r="C154" s="254" t="s">
        <v>1183</v>
      </c>
      <c r="D154" s="255" t="s">
        <v>191</v>
      </c>
      <c r="E154" s="256">
        <v>1</v>
      </c>
      <c r="F154" s="256"/>
      <c r="G154" s="257">
        <f t="shared" si="0"/>
        <v>0</v>
      </c>
      <c r="H154" s="258">
        <v>3.2000000000000003E-4</v>
      </c>
      <c r="I154" s="259">
        <f t="shared" si="1"/>
        <v>3.2000000000000003E-4</v>
      </c>
      <c r="J154" s="258"/>
      <c r="K154" s="259">
        <f t="shared" si="2"/>
        <v>0</v>
      </c>
      <c r="O154" s="251">
        <v>2</v>
      </c>
      <c r="AA154" s="226">
        <v>3</v>
      </c>
      <c r="AB154" s="226">
        <v>7</v>
      </c>
      <c r="AC154" s="226">
        <v>55161313</v>
      </c>
      <c r="AZ154" s="226">
        <v>2</v>
      </c>
      <c r="BA154" s="226">
        <f t="shared" si="3"/>
        <v>0</v>
      </c>
      <c r="BB154" s="226">
        <f t="shared" si="4"/>
        <v>0</v>
      </c>
      <c r="BC154" s="226">
        <f t="shared" si="5"/>
        <v>0</v>
      </c>
      <c r="BD154" s="226">
        <f t="shared" si="6"/>
        <v>0</v>
      </c>
      <c r="BE154" s="226">
        <f t="shared" si="7"/>
        <v>0</v>
      </c>
      <c r="CA154" s="251">
        <v>3</v>
      </c>
      <c r="CB154" s="251">
        <v>7</v>
      </c>
    </row>
    <row r="155" spans="1:80" ht="22.5">
      <c r="A155" s="252">
        <v>61</v>
      </c>
      <c r="B155" s="253" t="s">
        <v>1184</v>
      </c>
      <c r="C155" s="254" t="s">
        <v>1185</v>
      </c>
      <c r="D155" s="255" t="s">
        <v>191</v>
      </c>
      <c r="E155" s="256">
        <v>1</v>
      </c>
      <c r="F155" s="256"/>
      <c r="G155" s="257">
        <f t="shared" si="0"/>
        <v>0</v>
      </c>
      <c r="H155" s="258">
        <v>8.4999999999999995E-4</v>
      </c>
      <c r="I155" s="259">
        <f t="shared" si="1"/>
        <v>8.4999999999999995E-4</v>
      </c>
      <c r="J155" s="258">
        <v>0</v>
      </c>
      <c r="K155" s="259">
        <f t="shared" si="2"/>
        <v>0</v>
      </c>
      <c r="O155" s="251">
        <v>2</v>
      </c>
      <c r="AA155" s="226">
        <v>1</v>
      </c>
      <c r="AB155" s="226">
        <v>7</v>
      </c>
      <c r="AC155" s="226">
        <v>7</v>
      </c>
      <c r="AZ155" s="226">
        <v>2</v>
      </c>
      <c r="BA155" s="226">
        <f t="shared" si="3"/>
        <v>0</v>
      </c>
      <c r="BB155" s="226">
        <f t="shared" si="4"/>
        <v>0</v>
      </c>
      <c r="BC155" s="226">
        <f t="shared" si="5"/>
        <v>0</v>
      </c>
      <c r="BD155" s="226">
        <f t="shared" si="6"/>
        <v>0</v>
      </c>
      <c r="BE155" s="226">
        <f t="shared" si="7"/>
        <v>0</v>
      </c>
      <c r="CA155" s="251">
        <v>1</v>
      </c>
      <c r="CB155" s="251">
        <v>7</v>
      </c>
    </row>
    <row r="156" spans="1:80">
      <c r="A156" s="252">
        <v>62</v>
      </c>
      <c r="B156" s="253" t="s">
        <v>1186</v>
      </c>
      <c r="C156" s="254" t="s">
        <v>1187</v>
      </c>
      <c r="D156" s="255" t="s">
        <v>1161</v>
      </c>
      <c r="E156" s="256">
        <v>1</v>
      </c>
      <c r="F156" s="256"/>
      <c r="G156" s="257">
        <f t="shared" si="0"/>
        <v>0</v>
      </c>
      <c r="H156" s="258">
        <v>8.0000000000000007E-5</v>
      </c>
      <c r="I156" s="259">
        <f t="shared" si="1"/>
        <v>8.0000000000000007E-5</v>
      </c>
      <c r="J156" s="258">
        <v>0</v>
      </c>
      <c r="K156" s="259">
        <f t="shared" si="2"/>
        <v>0</v>
      </c>
      <c r="O156" s="251">
        <v>2</v>
      </c>
      <c r="AA156" s="226">
        <v>1</v>
      </c>
      <c r="AB156" s="226">
        <v>0</v>
      </c>
      <c r="AC156" s="226">
        <v>0</v>
      </c>
      <c r="AZ156" s="226">
        <v>2</v>
      </c>
      <c r="BA156" s="226">
        <f t="shared" si="3"/>
        <v>0</v>
      </c>
      <c r="BB156" s="226">
        <f t="shared" si="4"/>
        <v>0</v>
      </c>
      <c r="BC156" s="226">
        <f t="shared" si="5"/>
        <v>0</v>
      </c>
      <c r="BD156" s="226">
        <f t="shared" si="6"/>
        <v>0</v>
      </c>
      <c r="BE156" s="226">
        <f t="shared" si="7"/>
        <v>0</v>
      </c>
      <c r="CA156" s="251">
        <v>1</v>
      </c>
      <c r="CB156" s="251">
        <v>0</v>
      </c>
    </row>
    <row r="157" spans="1:80">
      <c r="A157" s="252">
        <v>63</v>
      </c>
      <c r="B157" s="253" t="s">
        <v>1188</v>
      </c>
      <c r="C157" s="254" t="s">
        <v>1189</v>
      </c>
      <c r="D157" s="255" t="s">
        <v>191</v>
      </c>
      <c r="E157" s="256">
        <v>1</v>
      </c>
      <c r="F157" s="256"/>
      <c r="G157" s="257">
        <f t="shared" si="0"/>
        <v>0</v>
      </c>
      <c r="H157" s="258">
        <v>2.7E-4</v>
      </c>
      <c r="I157" s="259">
        <f t="shared" si="1"/>
        <v>2.7E-4</v>
      </c>
      <c r="J157" s="258"/>
      <c r="K157" s="259">
        <f t="shared" si="2"/>
        <v>0</v>
      </c>
      <c r="O157" s="251">
        <v>2</v>
      </c>
      <c r="AA157" s="226">
        <v>3</v>
      </c>
      <c r="AB157" s="226">
        <v>7</v>
      </c>
      <c r="AC157" s="226" t="s">
        <v>1188</v>
      </c>
      <c r="AZ157" s="226">
        <v>2</v>
      </c>
      <c r="BA157" s="226">
        <f t="shared" si="3"/>
        <v>0</v>
      </c>
      <c r="BB157" s="226">
        <f t="shared" si="4"/>
        <v>0</v>
      </c>
      <c r="BC157" s="226">
        <f t="shared" si="5"/>
        <v>0</v>
      </c>
      <c r="BD157" s="226">
        <f t="shared" si="6"/>
        <v>0</v>
      </c>
      <c r="BE157" s="226">
        <f t="shared" si="7"/>
        <v>0</v>
      </c>
      <c r="CA157" s="251">
        <v>3</v>
      </c>
      <c r="CB157" s="251">
        <v>7</v>
      </c>
    </row>
    <row r="158" spans="1:80" ht="22.5">
      <c r="A158" s="252">
        <v>64</v>
      </c>
      <c r="B158" s="253" t="s">
        <v>1190</v>
      </c>
      <c r="C158" s="254" t="s">
        <v>1191</v>
      </c>
      <c r="D158" s="255" t="s">
        <v>1161</v>
      </c>
      <c r="E158" s="256">
        <v>1</v>
      </c>
      <c r="F158" s="256"/>
      <c r="G158" s="257">
        <f t="shared" si="0"/>
        <v>0</v>
      </c>
      <c r="H158" s="258">
        <v>1.4500000000000001E-2</v>
      </c>
      <c r="I158" s="259">
        <f t="shared" si="1"/>
        <v>1.4500000000000001E-2</v>
      </c>
      <c r="J158" s="258">
        <v>0</v>
      </c>
      <c r="K158" s="259">
        <f t="shared" si="2"/>
        <v>0</v>
      </c>
      <c r="O158" s="251">
        <v>2</v>
      </c>
      <c r="AA158" s="226">
        <v>1</v>
      </c>
      <c r="AB158" s="226">
        <v>0</v>
      </c>
      <c r="AC158" s="226">
        <v>0</v>
      </c>
      <c r="AZ158" s="226">
        <v>2</v>
      </c>
      <c r="BA158" s="226">
        <f t="shared" si="3"/>
        <v>0</v>
      </c>
      <c r="BB158" s="226">
        <f t="shared" si="4"/>
        <v>0</v>
      </c>
      <c r="BC158" s="226">
        <f t="shared" si="5"/>
        <v>0</v>
      </c>
      <c r="BD158" s="226">
        <f t="shared" si="6"/>
        <v>0</v>
      </c>
      <c r="BE158" s="226">
        <f t="shared" si="7"/>
        <v>0</v>
      </c>
      <c r="CA158" s="251">
        <v>1</v>
      </c>
      <c r="CB158" s="251">
        <v>0</v>
      </c>
    </row>
    <row r="159" spans="1:80">
      <c r="A159" s="260"/>
      <c r="B159" s="261"/>
      <c r="C159" s="319" t="s">
        <v>1192</v>
      </c>
      <c r="D159" s="320"/>
      <c r="E159" s="320"/>
      <c r="F159" s="320"/>
      <c r="G159" s="321"/>
      <c r="I159" s="262"/>
      <c r="K159" s="262"/>
      <c r="L159" s="263" t="s">
        <v>1192</v>
      </c>
      <c r="O159" s="251">
        <v>3</v>
      </c>
    </row>
    <row r="160" spans="1:80">
      <c r="A160" s="260"/>
      <c r="B160" s="261"/>
      <c r="C160" s="319" t="s">
        <v>1193</v>
      </c>
      <c r="D160" s="320"/>
      <c r="E160" s="320"/>
      <c r="F160" s="320"/>
      <c r="G160" s="321"/>
      <c r="I160" s="262"/>
      <c r="K160" s="262"/>
      <c r="L160" s="263" t="s">
        <v>1193</v>
      </c>
      <c r="O160" s="251">
        <v>3</v>
      </c>
    </row>
    <row r="161" spans="1:80">
      <c r="A161" s="260"/>
      <c r="B161" s="261"/>
      <c r="C161" s="319" t="s">
        <v>1194</v>
      </c>
      <c r="D161" s="320"/>
      <c r="E161" s="320"/>
      <c r="F161" s="320"/>
      <c r="G161" s="321"/>
      <c r="I161" s="262"/>
      <c r="K161" s="262"/>
      <c r="L161" s="263" t="s">
        <v>1194</v>
      </c>
      <c r="O161" s="251">
        <v>3</v>
      </c>
    </row>
    <row r="162" spans="1:80">
      <c r="A162" s="260"/>
      <c r="B162" s="261"/>
      <c r="C162" s="319" t="s">
        <v>1195</v>
      </c>
      <c r="D162" s="320"/>
      <c r="E162" s="320"/>
      <c r="F162" s="320"/>
      <c r="G162" s="321"/>
      <c r="I162" s="262"/>
      <c r="K162" s="262"/>
      <c r="L162" s="263" t="s">
        <v>1195</v>
      </c>
      <c r="O162" s="251">
        <v>3</v>
      </c>
    </row>
    <row r="163" spans="1:80">
      <c r="A163" s="252">
        <v>65</v>
      </c>
      <c r="B163" s="253" t="s">
        <v>1196</v>
      </c>
      <c r="C163" s="254" t="s">
        <v>1197</v>
      </c>
      <c r="D163" s="255" t="s">
        <v>1161</v>
      </c>
      <c r="E163" s="256">
        <v>1</v>
      </c>
      <c r="F163" s="256"/>
      <c r="G163" s="257">
        <f>E163*F163</f>
        <v>0</v>
      </c>
      <c r="H163" s="258">
        <v>1.8890000000000001E-2</v>
      </c>
      <c r="I163" s="259">
        <f>E163*H163</f>
        <v>1.8890000000000001E-2</v>
      </c>
      <c r="J163" s="258">
        <v>0</v>
      </c>
      <c r="K163" s="259">
        <f>E163*J163</f>
        <v>0</v>
      </c>
      <c r="O163" s="251">
        <v>2</v>
      </c>
      <c r="AA163" s="226">
        <v>1</v>
      </c>
      <c r="AB163" s="226">
        <v>7</v>
      </c>
      <c r="AC163" s="226">
        <v>7</v>
      </c>
      <c r="AZ163" s="226">
        <v>2</v>
      </c>
      <c r="BA163" s="226">
        <f>IF(AZ163=1,G163,0)</f>
        <v>0</v>
      </c>
      <c r="BB163" s="226">
        <f>IF(AZ163=2,G163,0)</f>
        <v>0</v>
      </c>
      <c r="BC163" s="226">
        <f>IF(AZ163=3,G163,0)</f>
        <v>0</v>
      </c>
      <c r="BD163" s="226">
        <f>IF(AZ163=4,G163,0)</f>
        <v>0</v>
      </c>
      <c r="BE163" s="226">
        <f>IF(AZ163=5,G163,0)</f>
        <v>0</v>
      </c>
      <c r="CA163" s="251">
        <v>1</v>
      </c>
      <c r="CB163" s="251">
        <v>7</v>
      </c>
    </row>
    <row r="164" spans="1:80">
      <c r="A164" s="252">
        <v>66</v>
      </c>
      <c r="B164" s="253" t="s">
        <v>1198</v>
      </c>
      <c r="C164" s="254" t="s">
        <v>1199</v>
      </c>
      <c r="D164" s="255" t="s">
        <v>12</v>
      </c>
      <c r="E164" s="256">
        <f>SUM(G142:G163)/100</f>
        <v>0</v>
      </c>
      <c r="F164" s="256"/>
      <c r="G164" s="257">
        <f>E164*F164</f>
        <v>0</v>
      </c>
      <c r="H164" s="258">
        <v>0</v>
      </c>
      <c r="I164" s="259">
        <f>E164*H164</f>
        <v>0</v>
      </c>
      <c r="J164" s="258"/>
      <c r="K164" s="259">
        <f>E164*J164</f>
        <v>0</v>
      </c>
      <c r="O164" s="251">
        <v>2</v>
      </c>
      <c r="AA164" s="226">
        <v>7</v>
      </c>
      <c r="AB164" s="226">
        <v>1002</v>
      </c>
      <c r="AC164" s="226">
        <v>5</v>
      </c>
      <c r="AZ164" s="226">
        <v>2</v>
      </c>
      <c r="BA164" s="226">
        <f>IF(AZ164=1,G164,0)</f>
        <v>0</v>
      </c>
      <c r="BB164" s="226">
        <f>IF(AZ164=2,G164,0)</f>
        <v>0</v>
      </c>
      <c r="BC164" s="226">
        <f>IF(AZ164=3,G164,0)</f>
        <v>0</v>
      </c>
      <c r="BD164" s="226">
        <f>IF(AZ164=4,G164,0)</f>
        <v>0</v>
      </c>
      <c r="BE164" s="226">
        <f>IF(AZ164=5,G164,0)</f>
        <v>0</v>
      </c>
      <c r="CA164" s="251">
        <v>7</v>
      </c>
      <c r="CB164" s="251">
        <v>1002</v>
      </c>
    </row>
    <row r="165" spans="1:80">
      <c r="A165" s="270"/>
      <c r="B165" s="271" t="s">
        <v>100</v>
      </c>
      <c r="C165" s="272" t="s">
        <v>1158</v>
      </c>
      <c r="D165" s="273"/>
      <c r="E165" s="274"/>
      <c r="F165" s="275"/>
      <c r="G165" s="276">
        <f>SUM(G142:G164)</f>
        <v>0</v>
      </c>
      <c r="H165" s="277"/>
      <c r="I165" s="278">
        <f>SUM(I142:I164)</f>
        <v>6.6699999999999995E-2</v>
      </c>
      <c r="J165" s="277"/>
      <c r="K165" s="278">
        <f>SUM(K142:K164)</f>
        <v>-6.9379999999999997E-2</v>
      </c>
      <c r="O165" s="251">
        <v>4</v>
      </c>
      <c r="BA165" s="279">
        <f>SUM(BA142:BA164)</f>
        <v>0</v>
      </c>
      <c r="BB165" s="279">
        <f>SUM(BB142:BB164)</f>
        <v>0</v>
      </c>
      <c r="BC165" s="279">
        <f>SUM(BC142:BC164)</f>
        <v>0</v>
      </c>
      <c r="BD165" s="279">
        <f>SUM(BD142:BD164)</f>
        <v>0</v>
      </c>
      <c r="BE165" s="279">
        <f>SUM(BE142:BE164)</f>
        <v>0</v>
      </c>
    </row>
    <row r="166" spans="1:80">
      <c r="A166" s="241" t="s">
        <v>96</v>
      </c>
      <c r="B166" s="242" t="s">
        <v>767</v>
      </c>
      <c r="C166" s="243" t="s">
        <v>768</v>
      </c>
      <c r="D166" s="244"/>
      <c r="E166" s="245"/>
      <c r="F166" s="245"/>
      <c r="G166" s="246"/>
      <c r="H166" s="247"/>
      <c r="I166" s="248"/>
      <c r="J166" s="249"/>
      <c r="K166" s="250"/>
      <c r="O166" s="251">
        <v>1</v>
      </c>
    </row>
    <row r="167" spans="1:80">
      <c r="A167" s="252">
        <v>67</v>
      </c>
      <c r="B167" s="253" t="s">
        <v>1200</v>
      </c>
      <c r="C167" s="254" t="s">
        <v>1201</v>
      </c>
      <c r="D167" s="255" t="s">
        <v>110</v>
      </c>
      <c r="E167" s="256">
        <v>0.72</v>
      </c>
      <c r="F167" s="256"/>
      <c r="G167" s="257">
        <f>E167*F167</f>
        <v>0</v>
      </c>
      <c r="H167" s="258">
        <v>0</v>
      </c>
      <c r="I167" s="259">
        <f>E167*H167</f>
        <v>0</v>
      </c>
      <c r="J167" s="258">
        <v>0</v>
      </c>
      <c r="K167" s="259">
        <f>E167*J167</f>
        <v>0</v>
      </c>
      <c r="O167" s="251">
        <v>2</v>
      </c>
      <c r="AA167" s="226">
        <v>1</v>
      </c>
      <c r="AB167" s="226">
        <v>7</v>
      </c>
      <c r="AC167" s="226">
        <v>7</v>
      </c>
      <c r="AZ167" s="226">
        <v>2</v>
      </c>
      <c r="BA167" s="226">
        <f>IF(AZ167=1,G167,0)</f>
        <v>0</v>
      </c>
      <c r="BB167" s="226">
        <f>IF(AZ167=2,G167,0)</f>
        <v>0</v>
      </c>
      <c r="BC167" s="226">
        <f>IF(AZ167=3,G167,0)</f>
        <v>0</v>
      </c>
      <c r="BD167" s="226">
        <f>IF(AZ167=4,G167,0)</f>
        <v>0</v>
      </c>
      <c r="BE167" s="226">
        <f>IF(AZ167=5,G167,0)</f>
        <v>0</v>
      </c>
      <c r="CA167" s="251">
        <v>1</v>
      </c>
      <c r="CB167" s="251">
        <v>7</v>
      </c>
    </row>
    <row r="168" spans="1:80">
      <c r="A168" s="260"/>
      <c r="B168" s="264"/>
      <c r="C168" s="322" t="s">
        <v>1202</v>
      </c>
      <c r="D168" s="323"/>
      <c r="E168" s="265">
        <v>0.72</v>
      </c>
      <c r="F168" s="266"/>
      <c r="G168" s="267"/>
      <c r="H168" s="268"/>
      <c r="I168" s="262"/>
      <c r="J168" s="269"/>
      <c r="K168" s="262"/>
      <c r="M168" s="263" t="s">
        <v>1202</v>
      </c>
      <c r="O168" s="251"/>
    </row>
    <row r="169" spans="1:80">
      <c r="A169" s="252">
        <v>68</v>
      </c>
      <c r="B169" s="253" t="s">
        <v>780</v>
      </c>
      <c r="C169" s="254" t="s">
        <v>1203</v>
      </c>
      <c r="D169" s="255" t="s">
        <v>110</v>
      </c>
      <c r="E169" s="256">
        <v>0.72</v>
      </c>
      <c r="F169" s="256"/>
      <c r="G169" s="257">
        <f>E169*F169</f>
        <v>0</v>
      </c>
      <c r="H169" s="258">
        <v>0</v>
      </c>
      <c r="I169" s="259">
        <f>E169*H169</f>
        <v>0</v>
      </c>
      <c r="J169" s="258">
        <v>-2.3800000000000002E-2</v>
      </c>
      <c r="K169" s="259">
        <f>E169*J169</f>
        <v>-1.7136000000000002E-2</v>
      </c>
      <c r="O169" s="251">
        <v>2</v>
      </c>
      <c r="AA169" s="226">
        <v>1</v>
      </c>
      <c r="AB169" s="226">
        <v>0</v>
      </c>
      <c r="AC169" s="226">
        <v>0</v>
      </c>
      <c r="AZ169" s="226">
        <v>2</v>
      </c>
      <c r="BA169" s="226">
        <f>IF(AZ169=1,G169,0)</f>
        <v>0</v>
      </c>
      <c r="BB169" s="226">
        <f>IF(AZ169=2,G169,0)</f>
        <v>0</v>
      </c>
      <c r="BC169" s="226">
        <f>IF(AZ169=3,G169,0)</f>
        <v>0</v>
      </c>
      <c r="BD169" s="226">
        <f>IF(AZ169=4,G169,0)</f>
        <v>0</v>
      </c>
      <c r="BE169" s="226">
        <f>IF(AZ169=5,G169,0)</f>
        <v>0</v>
      </c>
      <c r="CA169" s="251">
        <v>1</v>
      </c>
      <c r="CB169" s="251">
        <v>0</v>
      </c>
    </row>
    <row r="170" spans="1:80">
      <c r="A170" s="260"/>
      <c r="B170" s="264"/>
      <c r="C170" s="322" t="s">
        <v>1202</v>
      </c>
      <c r="D170" s="323"/>
      <c r="E170" s="265">
        <v>0.72</v>
      </c>
      <c r="F170" s="266"/>
      <c r="G170" s="267"/>
      <c r="H170" s="268"/>
      <c r="I170" s="262"/>
      <c r="J170" s="269"/>
      <c r="K170" s="262"/>
      <c r="M170" s="263" t="s">
        <v>1202</v>
      </c>
      <c r="O170" s="251"/>
    </row>
    <row r="171" spans="1:80">
      <c r="A171" s="252">
        <v>69</v>
      </c>
      <c r="B171" s="253" t="s">
        <v>1204</v>
      </c>
      <c r="C171" s="254" t="s">
        <v>1205</v>
      </c>
      <c r="D171" s="255" t="s">
        <v>411</v>
      </c>
      <c r="E171" s="256">
        <v>1</v>
      </c>
      <c r="F171" s="256"/>
      <c r="G171" s="257">
        <f>E171*F171</f>
        <v>0</v>
      </c>
      <c r="H171" s="258">
        <v>0</v>
      </c>
      <c r="I171" s="259">
        <f>E171*H171</f>
        <v>0</v>
      </c>
      <c r="J171" s="258">
        <v>0</v>
      </c>
      <c r="K171" s="259">
        <f>E171*J171</f>
        <v>0</v>
      </c>
      <c r="O171" s="251">
        <v>2</v>
      </c>
      <c r="AA171" s="226">
        <v>1</v>
      </c>
      <c r="AB171" s="226">
        <v>7</v>
      </c>
      <c r="AC171" s="226">
        <v>7</v>
      </c>
      <c r="AZ171" s="226">
        <v>2</v>
      </c>
      <c r="BA171" s="226">
        <f>IF(AZ171=1,G171,0)</f>
        <v>0</v>
      </c>
      <c r="BB171" s="226">
        <f>IF(AZ171=2,G171,0)</f>
        <v>0</v>
      </c>
      <c r="BC171" s="226">
        <f>IF(AZ171=3,G171,0)</f>
        <v>0</v>
      </c>
      <c r="BD171" s="226">
        <f>IF(AZ171=4,G171,0)</f>
        <v>0</v>
      </c>
      <c r="BE171" s="226">
        <f>IF(AZ171=5,G171,0)</f>
        <v>0</v>
      </c>
      <c r="CA171" s="251">
        <v>1</v>
      </c>
      <c r="CB171" s="251">
        <v>7</v>
      </c>
    </row>
    <row r="172" spans="1:80" ht="22.5">
      <c r="A172" s="252">
        <v>70</v>
      </c>
      <c r="B172" s="253" t="s">
        <v>1206</v>
      </c>
      <c r="C172" s="254" t="s">
        <v>1207</v>
      </c>
      <c r="D172" s="255" t="s">
        <v>191</v>
      </c>
      <c r="E172" s="256">
        <v>1</v>
      </c>
      <c r="F172" s="256"/>
      <c r="G172" s="257">
        <f>E172*F172</f>
        <v>0</v>
      </c>
      <c r="H172" s="258">
        <v>2.5530000000000001E-2</v>
      </c>
      <c r="I172" s="259">
        <f>E172*H172</f>
        <v>2.5530000000000001E-2</v>
      </c>
      <c r="J172" s="258">
        <v>0</v>
      </c>
      <c r="K172" s="259">
        <f>E172*J172</f>
        <v>0</v>
      </c>
      <c r="O172" s="251">
        <v>2</v>
      </c>
      <c r="AA172" s="226">
        <v>1</v>
      </c>
      <c r="AB172" s="226">
        <v>7</v>
      </c>
      <c r="AC172" s="226">
        <v>7</v>
      </c>
      <c r="AZ172" s="226">
        <v>2</v>
      </c>
      <c r="BA172" s="226">
        <f>IF(AZ172=1,G172,0)</f>
        <v>0</v>
      </c>
      <c r="BB172" s="226">
        <f>IF(AZ172=2,G172,0)</f>
        <v>0</v>
      </c>
      <c r="BC172" s="226">
        <f>IF(AZ172=3,G172,0)</f>
        <v>0</v>
      </c>
      <c r="BD172" s="226">
        <f>IF(AZ172=4,G172,0)</f>
        <v>0</v>
      </c>
      <c r="BE172" s="226">
        <f>IF(AZ172=5,G172,0)</f>
        <v>0</v>
      </c>
      <c r="CA172" s="251">
        <v>1</v>
      </c>
      <c r="CB172" s="251">
        <v>7</v>
      </c>
    </row>
    <row r="173" spans="1:80">
      <c r="A173" s="252">
        <v>71</v>
      </c>
      <c r="B173" s="253" t="s">
        <v>1208</v>
      </c>
      <c r="C173" s="254" t="s">
        <v>1209</v>
      </c>
      <c r="D173" s="255" t="s">
        <v>12</v>
      </c>
      <c r="E173" s="256">
        <f>SUM(G166:G172)/100</f>
        <v>0</v>
      </c>
      <c r="F173" s="256"/>
      <c r="G173" s="257">
        <f>E173*F173</f>
        <v>0</v>
      </c>
      <c r="H173" s="258">
        <v>0</v>
      </c>
      <c r="I173" s="259">
        <f>E173*H173</f>
        <v>0</v>
      </c>
      <c r="J173" s="258"/>
      <c r="K173" s="259">
        <f>E173*J173</f>
        <v>0</v>
      </c>
      <c r="O173" s="251">
        <v>2</v>
      </c>
      <c r="AA173" s="226">
        <v>7</v>
      </c>
      <c r="AB173" s="226">
        <v>1002</v>
      </c>
      <c r="AC173" s="226">
        <v>5</v>
      </c>
      <c r="AZ173" s="226">
        <v>2</v>
      </c>
      <c r="BA173" s="226">
        <f>IF(AZ173=1,G173,0)</f>
        <v>0</v>
      </c>
      <c r="BB173" s="226">
        <f>IF(AZ173=2,G173,0)</f>
        <v>0</v>
      </c>
      <c r="BC173" s="226">
        <f>IF(AZ173=3,G173,0)</f>
        <v>0</v>
      </c>
      <c r="BD173" s="226">
        <f>IF(AZ173=4,G173,0)</f>
        <v>0</v>
      </c>
      <c r="BE173" s="226">
        <f>IF(AZ173=5,G173,0)</f>
        <v>0</v>
      </c>
      <c r="CA173" s="251">
        <v>7</v>
      </c>
      <c r="CB173" s="251">
        <v>1002</v>
      </c>
    </row>
    <row r="174" spans="1:80">
      <c r="A174" s="270"/>
      <c r="B174" s="271" t="s">
        <v>100</v>
      </c>
      <c r="C174" s="272" t="s">
        <v>769</v>
      </c>
      <c r="D174" s="273"/>
      <c r="E174" s="274"/>
      <c r="F174" s="275"/>
      <c r="G174" s="276">
        <f>SUM(G166:G173)</f>
        <v>0</v>
      </c>
      <c r="H174" s="277"/>
      <c r="I174" s="278">
        <f>SUM(I166:I173)</f>
        <v>2.5530000000000001E-2</v>
      </c>
      <c r="J174" s="277"/>
      <c r="K174" s="278">
        <f>SUM(K166:K173)</f>
        <v>-1.7136000000000002E-2</v>
      </c>
      <c r="O174" s="251">
        <v>4</v>
      </c>
      <c r="BA174" s="279">
        <f>SUM(BA166:BA173)</f>
        <v>0</v>
      </c>
      <c r="BB174" s="279">
        <f>SUM(BB166:BB173)</f>
        <v>0</v>
      </c>
      <c r="BC174" s="279">
        <f>SUM(BC166:BC173)</f>
        <v>0</v>
      </c>
      <c r="BD174" s="279">
        <f>SUM(BD166:BD173)</f>
        <v>0</v>
      </c>
      <c r="BE174" s="279">
        <f>SUM(BE166:BE173)</f>
        <v>0</v>
      </c>
    </row>
    <row r="175" spans="1:80">
      <c r="A175" s="241" t="s">
        <v>96</v>
      </c>
      <c r="B175" s="242" t="s">
        <v>1210</v>
      </c>
      <c r="C175" s="243" t="s">
        <v>1211</v>
      </c>
      <c r="D175" s="244"/>
      <c r="E175" s="245"/>
      <c r="F175" s="245"/>
      <c r="G175" s="246"/>
      <c r="H175" s="247"/>
      <c r="I175" s="248"/>
      <c r="J175" s="249"/>
      <c r="K175" s="250"/>
      <c r="O175" s="251">
        <v>1</v>
      </c>
    </row>
    <row r="176" spans="1:80" ht="22.5">
      <c r="A176" s="252">
        <v>72</v>
      </c>
      <c r="B176" s="253" t="s">
        <v>1213</v>
      </c>
      <c r="C176" s="254" t="s">
        <v>1214</v>
      </c>
      <c r="D176" s="255" t="s">
        <v>110</v>
      </c>
      <c r="E176" s="256">
        <v>3.04</v>
      </c>
      <c r="F176" s="256"/>
      <c r="G176" s="257">
        <f>E176*F176</f>
        <v>0</v>
      </c>
      <c r="H176" s="258">
        <v>1.251E-2</v>
      </c>
      <c r="I176" s="259">
        <f>E176*H176</f>
        <v>3.8030399999999999E-2</v>
      </c>
      <c r="J176" s="258">
        <v>0</v>
      </c>
      <c r="K176" s="259">
        <f>E176*J176</f>
        <v>0</v>
      </c>
      <c r="O176" s="251">
        <v>2</v>
      </c>
      <c r="AA176" s="226">
        <v>1</v>
      </c>
      <c r="AB176" s="226">
        <v>0</v>
      </c>
      <c r="AC176" s="226">
        <v>0</v>
      </c>
      <c r="AZ176" s="226">
        <v>2</v>
      </c>
      <c r="BA176" s="226">
        <f>IF(AZ176=1,G176,0)</f>
        <v>0</v>
      </c>
      <c r="BB176" s="226">
        <f>IF(AZ176=2,G176,0)</f>
        <v>0</v>
      </c>
      <c r="BC176" s="226">
        <f>IF(AZ176=3,G176,0)</f>
        <v>0</v>
      </c>
      <c r="BD176" s="226">
        <f>IF(AZ176=4,G176,0)</f>
        <v>0</v>
      </c>
      <c r="BE176" s="226">
        <f>IF(AZ176=5,G176,0)</f>
        <v>0</v>
      </c>
      <c r="CA176" s="251">
        <v>1</v>
      </c>
      <c r="CB176" s="251">
        <v>0</v>
      </c>
    </row>
    <row r="177" spans="1:80" ht="33.75">
      <c r="A177" s="260"/>
      <c r="B177" s="261"/>
      <c r="C177" s="319" t="s">
        <v>1215</v>
      </c>
      <c r="D177" s="320"/>
      <c r="E177" s="320"/>
      <c r="F177" s="320"/>
      <c r="G177" s="321"/>
      <c r="I177" s="262"/>
      <c r="K177" s="262"/>
      <c r="L177" s="263" t="s">
        <v>1215</v>
      </c>
      <c r="O177" s="251">
        <v>3</v>
      </c>
    </row>
    <row r="178" spans="1:80">
      <c r="A178" s="260"/>
      <c r="B178" s="264"/>
      <c r="C178" s="322" t="s">
        <v>1216</v>
      </c>
      <c r="D178" s="323"/>
      <c r="E178" s="265">
        <v>3.04</v>
      </c>
      <c r="F178" s="266"/>
      <c r="G178" s="267"/>
      <c r="H178" s="268"/>
      <c r="I178" s="262"/>
      <c r="J178" s="269"/>
      <c r="K178" s="262"/>
      <c r="M178" s="263" t="s">
        <v>1216</v>
      </c>
      <c r="O178" s="251"/>
    </row>
    <row r="179" spans="1:80">
      <c r="A179" s="252">
        <v>73</v>
      </c>
      <c r="B179" s="253" t="s">
        <v>1217</v>
      </c>
      <c r="C179" s="254" t="s">
        <v>1218</v>
      </c>
      <c r="D179" s="255" t="s">
        <v>12</v>
      </c>
      <c r="E179" s="256">
        <f>SUM(G175:G178)/100</f>
        <v>0</v>
      </c>
      <c r="F179" s="256"/>
      <c r="G179" s="257">
        <f>E179*F179</f>
        <v>0</v>
      </c>
      <c r="H179" s="258">
        <v>0</v>
      </c>
      <c r="I179" s="259">
        <f>E179*H179</f>
        <v>0</v>
      </c>
      <c r="J179" s="258"/>
      <c r="K179" s="259">
        <f>E179*J179</f>
        <v>0</v>
      </c>
      <c r="O179" s="251">
        <v>2</v>
      </c>
      <c r="AA179" s="226">
        <v>7</v>
      </c>
      <c r="AB179" s="226">
        <v>1002</v>
      </c>
      <c r="AC179" s="226">
        <v>5</v>
      </c>
      <c r="AZ179" s="226">
        <v>2</v>
      </c>
      <c r="BA179" s="226">
        <f>IF(AZ179=1,G179,0)</f>
        <v>0</v>
      </c>
      <c r="BB179" s="226">
        <f>IF(AZ179=2,G179,0)</f>
        <v>0</v>
      </c>
      <c r="BC179" s="226">
        <f>IF(AZ179=3,G179,0)</f>
        <v>0</v>
      </c>
      <c r="BD179" s="226">
        <f>IF(AZ179=4,G179,0)</f>
        <v>0</v>
      </c>
      <c r="BE179" s="226">
        <f>IF(AZ179=5,G179,0)</f>
        <v>0</v>
      </c>
      <c r="CA179" s="251">
        <v>7</v>
      </c>
      <c r="CB179" s="251">
        <v>1002</v>
      </c>
    </row>
    <row r="180" spans="1:80">
      <c r="A180" s="270"/>
      <c r="B180" s="271" t="s">
        <v>100</v>
      </c>
      <c r="C180" s="272" t="s">
        <v>1212</v>
      </c>
      <c r="D180" s="273"/>
      <c r="E180" s="274"/>
      <c r="F180" s="275"/>
      <c r="G180" s="276">
        <f>SUM(G175:G179)</f>
        <v>0</v>
      </c>
      <c r="H180" s="277"/>
      <c r="I180" s="278">
        <f>SUM(I175:I179)</f>
        <v>3.8030399999999999E-2</v>
      </c>
      <c r="J180" s="277"/>
      <c r="K180" s="278">
        <f>SUM(K175:K179)</f>
        <v>0</v>
      </c>
      <c r="O180" s="251">
        <v>4</v>
      </c>
      <c r="BA180" s="279">
        <f>SUM(BA175:BA179)</f>
        <v>0</v>
      </c>
      <c r="BB180" s="279">
        <f>SUM(BB175:BB179)</f>
        <v>0</v>
      </c>
      <c r="BC180" s="279">
        <f>SUM(BC175:BC179)</f>
        <v>0</v>
      </c>
      <c r="BD180" s="279">
        <f>SUM(BD175:BD179)</f>
        <v>0</v>
      </c>
      <c r="BE180" s="279">
        <f>SUM(BE175:BE179)</f>
        <v>0</v>
      </c>
    </row>
    <row r="181" spans="1:80">
      <c r="A181" s="241" t="s">
        <v>96</v>
      </c>
      <c r="B181" s="242" t="s">
        <v>813</v>
      </c>
      <c r="C181" s="243" t="s">
        <v>814</v>
      </c>
      <c r="D181" s="244"/>
      <c r="E181" s="245"/>
      <c r="F181" s="245"/>
      <c r="G181" s="246"/>
      <c r="H181" s="247"/>
      <c r="I181" s="248"/>
      <c r="J181" s="249"/>
      <c r="K181" s="250"/>
      <c r="O181" s="251">
        <v>1</v>
      </c>
    </row>
    <row r="182" spans="1:80">
      <c r="A182" s="252">
        <v>74</v>
      </c>
      <c r="B182" s="253" t="s">
        <v>816</v>
      </c>
      <c r="C182" s="254" t="s">
        <v>817</v>
      </c>
      <c r="D182" s="255" t="s">
        <v>312</v>
      </c>
      <c r="E182" s="256">
        <v>1.36</v>
      </c>
      <c r="F182" s="256"/>
      <c r="G182" s="257">
        <f>E182*F182</f>
        <v>0</v>
      </c>
      <c r="H182" s="258">
        <v>0</v>
      </c>
      <c r="I182" s="259">
        <f>E182*H182</f>
        <v>0</v>
      </c>
      <c r="J182" s="258">
        <v>-1.3500000000000001E-3</v>
      </c>
      <c r="K182" s="259">
        <f>E182*J182</f>
        <v>-1.8360000000000002E-3</v>
      </c>
      <c r="O182" s="251">
        <v>2</v>
      </c>
      <c r="AA182" s="226">
        <v>1</v>
      </c>
      <c r="AB182" s="226">
        <v>7</v>
      </c>
      <c r="AC182" s="226">
        <v>7</v>
      </c>
      <c r="AZ182" s="226">
        <v>2</v>
      </c>
      <c r="BA182" s="226">
        <f>IF(AZ182=1,G182,0)</f>
        <v>0</v>
      </c>
      <c r="BB182" s="226">
        <f>IF(AZ182=2,G182,0)</f>
        <v>0</v>
      </c>
      <c r="BC182" s="226">
        <f>IF(AZ182=3,G182,0)</f>
        <v>0</v>
      </c>
      <c r="BD182" s="226">
        <f>IF(AZ182=4,G182,0)</f>
        <v>0</v>
      </c>
      <c r="BE182" s="226">
        <f>IF(AZ182=5,G182,0)</f>
        <v>0</v>
      </c>
      <c r="CA182" s="251">
        <v>1</v>
      </c>
      <c r="CB182" s="251">
        <v>7</v>
      </c>
    </row>
    <row r="183" spans="1:80">
      <c r="A183" s="260"/>
      <c r="B183" s="261"/>
      <c r="C183" s="319"/>
      <c r="D183" s="320"/>
      <c r="E183" s="320"/>
      <c r="F183" s="320"/>
      <c r="G183" s="321"/>
      <c r="I183" s="262"/>
      <c r="K183" s="262"/>
      <c r="L183" s="263"/>
      <c r="O183" s="251">
        <v>3</v>
      </c>
    </row>
    <row r="184" spans="1:80">
      <c r="A184" s="260"/>
      <c r="B184" s="264"/>
      <c r="C184" s="322" t="s">
        <v>1219</v>
      </c>
      <c r="D184" s="323"/>
      <c r="E184" s="265">
        <v>1.36</v>
      </c>
      <c r="F184" s="266"/>
      <c r="G184" s="267"/>
      <c r="H184" s="268"/>
      <c r="I184" s="262"/>
      <c r="J184" s="269"/>
      <c r="K184" s="262"/>
      <c r="M184" s="263" t="s">
        <v>1219</v>
      </c>
      <c r="O184" s="251"/>
    </row>
    <row r="185" spans="1:80" ht="22.5">
      <c r="A185" s="252">
        <v>75</v>
      </c>
      <c r="B185" s="253" t="s">
        <v>1220</v>
      </c>
      <c r="C185" s="254" t="s">
        <v>1221</v>
      </c>
      <c r="D185" s="255" t="s">
        <v>312</v>
      </c>
      <c r="E185" s="256">
        <v>1.36</v>
      </c>
      <c r="F185" s="256"/>
      <c r="G185" s="257">
        <f>E185*F185</f>
        <v>0</v>
      </c>
      <c r="H185" s="258">
        <v>2.7399999999999998E-3</v>
      </c>
      <c r="I185" s="259">
        <f>E185*H185</f>
        <v>3.7263999999999999E-3</v>
      </c>
      <c r="J185" s="258">
        <v>0</v>
      </c>
      <c r="K185" s="259">
        <f>E185*J185</f>
        <v>0</v>
      </c>
      <c r="O185" s="251">
        <v>2</v>
      </c>
      <c r="AA185" s="226">
        <v>1</v>
      </c>
      <c r="AB185" s="226">
        <v>0</v>
      </c>
      <c r="AC185" s="226">
        <v>0</v>
      </c>
      <c r="AZ185" s="226">
        <v>2</v>
      </c>
      <c r="BA185" s="226">
        <f>IF(AZ185=1,G185,0)</f>
        <v>0</v>
      </c>
      <c r="BB185" s="226">
        <f>IF(AZ185=2,G185,0)</f>
        <v>0</v>
      </c>
      <c r="BC185" s="226">
        <f>IF(AZ185=3,G185,0)</f>
        <v>0</v>
      </c>
      <c r="BD185" s="226">
        <f>IF(AZ185=4,G185,0)</f>
        <v>0</v>
      </c>
      <c r="BE185" s="226">
        <f>IF(AZ185=5,G185,0)</f>
        <v>0</v>
      </c>
      <c r="CA185" s="251">
        <v>1</v>
      </c>
      <c r="CB185" s="251">
        <v>0</v>
      </c>
    </row>
    <row r="186" spans="1:80">
      <c r="A186" s="260"/>
      <c r="B186" s="264"/>
      <c r="C186" s="322" t="s">
        <v>1219</v>
      </c>
      <c r="D186" s="323"/>
      <c r="E186" s="265">
        <v>1.36</v>
      </c>
      <c r="F186" s="266"/>
      <c r="G186" s="267"/>
      <c r="H186" s="268"/>
      <c r="I186" s="262"/>
      <c r="J186" s="269"/>
      <c r="K186" s="262"/>
      <c r="M186" s="263" t="s">
        <v>1219</v>
      </c>
      <c r="O186" s="251"/>
    </row>
    <row r="187" spans="1:80">
      <c r="A187" s="252">
        <v>76</v>
      </c>
      <c r="B187" s="253" t="s">
        <v>1222</v>
      </c>
      <c r="C187" s="254" t="s">
        <v>1223</v>
      </c>
      <c r="D187" s="255" t="s">
        <v>12</v>
      </c>
      <c r="E187" s="256">
        <f>SUM(G181:G186)/100</f>
        <v>0</v>
      </c>
      <c r="F187" s="256"/>
      <c r="G187" s="257">
        <f>E187*F187</f>
        <v>0</v>
      </c>
      <c r="H187" s="258">
        <v>0</v>
      </c>
      <c r="I187" s="259">
        <f>E187*H187</f>
        <v>0</v>
      </c>
      <c r="J187" s="258"/>
      <c r="K187" s="259">
        <f>E187*J187</f>
        <v>0</v>
      </c>
      <c r="O187" s="251">
        <v>2</v>
      </c>
      <c r="AA187" s="226">
        <v>7</v>
      </c>
      <c r="AB187" s="226">
        <v>1002</v>
      </c>
      <c r="AC187" s="226">
        <v>5</v>
      </c>
      <c r="AZ187" s="226">
        <v>2</v>
      </c>
      <c r="BA187" s="226">
        <f>IF(AZ187=1,G187,0)</f>
        <v>0</v>
      </c>
      <c r="BB187" s="226">
        <f>IF(AZ187=2,G187,0)</f>
        <v>0</v>
      </c>
      <c r="BC187" s="226">
        <f>IF(AZ187=3,G187,0)</f>
        <v>0</v>
      </c>
      <c r="BD187" s="226">
        <f>IF(AZ187=4,G187,0)</f>
        <v>0</v>
      </c>
      <c r="BE187" s="226">
        <f>IF(AZ187=5,G187,0)</f>
        <v>0</v>
      </c>
      <c r="CA187" s="251">
        <v>7</v>
      </c>
      <c r="CB187" s="251">
        <v>1002</v>
      </c>
    </row>
    <row r="188" spans="1:80">
      <c r="A188" s="270"/>
      <c r="B188" s="271" t="s">
        <v>100</v>
      </c>
      <c r="C188" s="272" t="s">
        <v>815</v>
      </c>
      <c r="D188" s="273"/>
      <c r="E188" s="274"/>
      <c r="F188" s="275"/>
      <c r="G188" s="276">
        <f>SUM(G181:G187)</f>
        <v>0</v>
      </c>
      <c r="H188" s="277"/>
      <c r="I188" s="278">
        <f>SUM(I181:I187)</f>
        <v>3.7263999999999999E-3</v>
      </c>
      <c r="J188" s="277"/>
      <c r="K188" s="278">
        <f>SUM(K181:K187)</f>
        <v>-1.8360000000000002E-3</v>
      </c>
      <c r="O188" s="251">
        <v>4</v>
      </c>
      <c r="BA188" s="279">
        <f>SUM(BA181:BA187)</f>
        <v>0</v>
      </c>
      <c r="BB188" s="279">
        <f>SUM(BB181:BB187)</f>
        <v>0</v>
      </c>
      <c r="BC188" s="279">
        <f>SUM(BC181:BC187)</f>
        <v>0</v>
      </c>
      <c r="BD188" s="279">
        <f>SUM(BD181:BD187)</f>
        <v>0</v>
      </c>
      <c r="BE188" s="279">
        <f>SUM(BE181:BE187)</f>
        <v>0</v>
      </c>
    </row>
    <row r="189" spans="1:80">
      <c r="A189" s="241" t="s">
        <v>96</v>
      </c>
      <c r="B189" s="242" t="s">
        <v>1224</v>
      </c>
      <c r="C189" s="243" t="s">
        <v>1225</v>
      </c>
      <c r="D189" s="244"/>
      <c r="E189" s="245"/>
      <c r="F189" s="245"/>
      <c r="G189" s="246"/>
      <c r="H189" s="247"/>
      <c r="I189" s="248"/>
      <c r="J189" s="249"/>
      <c r="K189" s="250"/>
      <c r="O189" s="251">
        <v>1</v>
      </c>
    </row>
    <row r="190" spans="1:80">
      <c r="A190" s="252">
        <v>77</v>
      </c>
      <c r="B190" s="253" t="s">
        <v>1227</v>
      </c>
      <c r="C190" s="254" t="s">
        <v>1228</v>
      </c>
      <c r="D190" s="255" t="s">
        <v>191</v>
      </c>
      <c r="E190" s="256">
        <v>2</v>
      </c>
      <c r="F190" s="256"/>
      <c r="G190" s="257">
        <f>E190*F190</f>
        <v>0</v>
      </c>
      <c r="H190" s="258">
        <v>0</v>
      </c>
      <c r="I190" s="259">
        <f>E190*H190</f>
        <v>0</v>
      </c>
      <c r="J190" s="258">
        <v>-1.8E-3</v>
      </c>
      <c r="K190" s="259">
        <f>E190*J190</f>
        <v>-3.5999999999999999E-3</v>
      </c>
      <c r="O190" s="251">
        <v>2</v>
      </c>
      <c r="AA190" s="226">
        <v>1</v>
      </c>
      <c r="AB190" s="226">
        <v>7</v>
      </c>
      <c r="AC190" s="226">
        <v>7</v>
      </c>
      <c r="AZ190" s="226">
        <v>2</v>
      </c>
      <c r="BA190" s="226">
        <f>IF(AZ190=1,G190,0)</f>
        <v>0</v>
      </c>
      <c r="BB190" s="226">
        <f>IF(AZ190=2,G190,0)</f>
        <v>0</v>
      </c>
      <c r="BC190" s="226">
        <f>IF(AZ190=3,G190,0)</f>
        <v>0</v>
      </c>
      <c r="BD190" s="226">
        <f>IF(AZ190=4,G190,0)</f>
        <v>0</v>
      </c>
      <c r="BE190" s="226">
        <f>IF(AZ190=5,G190,0)</f>
        <v>0</v>
      </c>
      <c r="CA190" s="251">
        <v>1</v>
      </c>
      <c r="CB190" s="251">
        <v>7</v>
      </c>
    </row>
    <row r="191" spans="1:80">
      <c r="A191" s="252">
        <v>78</v>
      </c>
      <c r="B191" s="253" t="s">
        <v>1229</v>
      </c>
      <c r="C191" s="254" t="s">
        <v>1230</v>
      </c>
      <c r="D191" s="255" t="s">
        <v>191</v>
      </c>
      <c r="E191" s="256">
        <v>1</v>
      </c>
      <c r="F191" s="256"/>
      <c r="G191" s="257">
        <f>E191*F191</f>
        <v>0</v>
      </c>
      <c r="H191" s="258">
        <v>0</v>
      </c>
      <c r="I191" s="259">
        <f>E191*H191</f>
        <v>0</v>
      </c>
      <c r="J191" s="258">
        <v>0</v>
      </c>
      <c r="K191" s="259">
        <f>E191*J191</f>
        <v>0</v>
      </c>
      <c r="O191" s="251">
        <v>2</v>
      </c>
      <c r="AA191" s="226">
        <v>1</v>
      </c>
      <c r="AB191" s="226">
        <v>7</v>
      </c>
      <c r="AC191" s="226">
        <v>7</v>
      </c>
      <c r="AZ191" s="226">
        <v>2</v>
      </c>
      <c r="BA191" s="226">
        <f>IF(AZ191=1,G191,0)</f>
        <v>0</v>
      </c>
      <c r="BB191" s="226">
        <f>IF(AZ191=2,G191,0)</f>
        <v>0</v>
      </c>
      <c r="BC191" s="226">
        <f>IF(AZ191=3,G191,0)</f>
        <v>0</v>
      </c>
      <c r="BD191" s="226">
        <f>IF(AZ191=4,G191,0)</f>
        <v>0</v>
      </c>
      <c r="BE191" s="226">
        <f>IF(AZ191=5,G191,0)</f>
        <v>0</v>
      </c>
      <c r="CA191" s="251">
        <v>1</v>
      </c>
      <c r="CB191" s="251">
        <v>7</v>
      </c>
    </row>
    <row r="192" spans="1:80" ht="22.5">
      <c r="A192" s="252">
        <v>79</v>
      </c>
      <c r="B192" s="253" t="s">
        <v>1231</v>
      </c>
      <c r="C192" s="254" t="s">
        <v>1232</v>
      </c>
      <c r="D192" s="255" t="s">
        <v>191</v>
      </c>
      <c r="E192" s="256">
        <v>1</v>
      </c>
      <c r="F192" s="256"/>
      <c r="G192" s="257">
        <f>E192*F192</f>
        <v>0</v>
      </c>
      <c r="H192" s="258">
        <v>1.6E-2</v>
      </c>
      <c r="I192" s="259">
        <f>E192*H192</f>
        <v>1.6E-2</v>
      </c>
      <c r="J192" s="258"/>
      <c r="K192" s="259">
        <f>E192*J192</f>
        <v>0</v>
      </c>
      <c r="O192" s="251">
        <v>2</v>
      </c>
      <c r="AA192" s="226">
        <v>3</v>
      </c>
      <c r="AB192" s="226">
        <v>1</v>
      </c>
      <c r="AC192" s="226">
        <v>61160188</v>
      </c>
      <c r="AZ192" s="226">
        <v>2</v>
      </c>
      <c r="BA192" s="226">
        <f>IF(AZ192=1,G192,0)</f>
        <v>0</v>
      </c>
      <c r="BB192" s="226">
        <f>IF(AZ192=2,G192,0)</f>
        <v>0</v>
      </c>
      <c r="BC192" s="226">
        <f>IF(AZ192=3,G192,0)</f>
        <v>0</v>
      </c>
      <c r="BD192" s="226">
        <f>IF(AZ192=4,G192,0)</f>
        <v>0</v>
      </c>
      <c r="BE192" s="226">
        <f>IF(AZ192=5,G192,0)</f>
        <v>0</v>
      </c>
      <c r="CA192" s="251">
        <v>3</v>
      </c>
      <c r="CB192" s="251">
        <v>1</v>
      </c>
    </row>
    <row r="193" spans="1:80">
      <c r="A193" s="252">
        <v>80</v>
      </c>
      <c r="B193" s="253" t="s">
        <v>1233</v>
      </c>
      <c r="C193" s="254" t="s">
        <v>1234</v>
      </c>
      <c r="D193" s="255" t="s">
        <v>191</v>
      </c>
      <c r="E193" s="256">
        <v>1</v>
      </c>
      <c r="F193" s="256"/>
      <c r="G193" s="257">
        <f>E193*F193</f>
        <v>0</v>
      </c>
      <c r="H193" s="258">
        <v>1.65E-3</v>
      </c>
      <c r="I193" s="259">
        <f>E193*H193</f>
        <v>1.65E-3</v>
      </c>
      <c r="J193" s="258">
        <v>0</v>
      </c>
      <c r="K193" s="259">
        <f>E193*J193</f>
        <v>0</v>
      </c>
      <c r="O193" s="251">
        <v>2</v>
      </c>
      <c r="AA193" s="226">
        <v>1</v>
      </c>
      <c r="AB193" s="226">
        <v>7</v>
      </c>
      <c r="AC193" s="226">
        <v>7</v>
      </c>
      <c r="AZ193" s="226">
        <v>2</v>
      </c>
      <c r="BA193" s="226">
        <f>IF(AZ193=1,G193,0)</f>
        <v>0</v>
      </c>
      <c r="BB193" s="226">
        <f>IF(AZ193=2,G193,0)</f>
        <v>0</v>
      </c>
      <c r="BC193" s="226">
        <f>IF(AZ193=3,G193,0)</f>
        <v>0</v>
      </c>
      <c r="BD193" s="226">
        <f>IF(AZ193=4,G193,0)</f>
        <v>0</v>
      </c>
      <c r="BE193" s="226">
        <f>IF(AZ193=5,G193,0)</f>
        <v>0</v>
      </c>
      <c r="CA193" s="251">
        <v>1</v>
      </c>
      <c r="CB193" s="251">
        <v>7</v>
      </c>
    </row>
    <row r="194" spans="1:80">
      <c r="A194" s="252">
        <v>81</v>
      </c>
      <c r="B194" s="253" t="s">
        <v>1235</v>
      </c>
      <c r="C194" s="254" t="s">
        <v>1236</v>
      </c>
      <c r="D194" s="255" t="s">
        <v>312</v>
      </c>
      <c r="E194" s="256">
        <v>15.96</v>
      </c>
      <c r="F194" s="256"/>
      <c r="G194" s="257">
        <f>E194*F194</f>
        <v>0</v>
      </c>
      <c r="H194" s="258">
        <v>3.8000000000000002E-4</v>
      </c>
      <c r="I194" s="259">
        <f>E194*H194</f>
        <v>6.0648000000000004E-3</v>
      </c>
      <c r="J194" s="258">
        <v>0</v>
      </c>
      <c r="K194" s="259">
        <f>E194*J194</f>
        <v>0</v>
      </c>
      <c r="O194" s="251">
        <v>2</v>
      </c>
      <c r="AA194" s="226">
        <v>1</v>
      </c>
      <c r="AB194" s="226">
        <v>7</v>
      </c>
      <c r="AC194" s="226">
        <v>7</v>
      </c>
      <c r="AZ194" s="226">
        <v>2</v>
      </c>
      <c r="BA194" s="226">
        <f>IF(AZ194=1,G194,0)</f>
        <v>0</v>
      </c>
      <c r="BB194" s="226">
        <f>IF(AZ194=2,G194,0)</f>
        <v>0</v>
      </c>
      <c r="BC194" s="226">
        <f>IF(AZ194=3,G194,0)</f>
        <v>0</v>
      </c>
      <c r="BD194" s="226">
        <f>IF(AZ194=4,G194,0)</f>
        <v>0</v>
      </c>
      <c r="BE194" s="226">
        <f>IF(AZ194=5,G194,0)</f>
        <v>0</v>
      </c>
      <c r="CA194" s="251">
        <v>1</v>
      </c>
      <c r="CB194" s="251">
        <v>7</v>
      </c>
    </row>
    <row r="195" spans="1:80">
      <c r="A195" s="260"/>
      <c r="B195" s="264"/>
      <c r="C195" s="322" t="s">
        <v>1237</v>
      </c>
      <c r="D195" s="323"/>
      <c r="E195" s="265">
        <v>15.96</v>
      </c>
      <c r="F195" s="266"/>
      <c r="G195" s="267"/>
      <c r="H195" s="268"/>
      <c r="I195" s="262"/>
      <c r="J195" s="269"/>
      <c r="K195" s="262"/>
      <c r="M195" s="263" t="s">
        <v>1237</v>
      </c>
      <c r="O195" s="251"/>
    </row>
    <row r="196" spans="1:80" ht="22.5">
      <c r="A196" s="252">
        <v>82</v>
      </c>
      <c r="B196" s="253" t="s">
        <v>1238</v>
      </c>
      <c r="C196" s="254" t="s">
        <v>1239</v>
      </c>
      <c r="D196" s="255" t="s">
        <v>312</v>
      </c>
      <c r="E196" s="256">
        <v>7.44</v>
      </c>
      <c r="F196" s="256"/>
      <c r="G196" s="257">
        <f>E196*F196</f>
        <v>0</v>
      </c>
      <c r="H196" s="258">
        <v>0</v>
      </c>
      <c r="I196" s="259">
        <f>E196*H196</f>
        <v>0</v>
      </c>
      <c r="J196" s="258"/>
      <c r="K196" s="259">
        <f>E196*J196</f>
        <v>0</v>
      </c>
      <c r="O196" s="251">
        <v>2</v>
      </c>
      <c r="AA196" s="226">
        <v>3</v>
      </c>
      <c r="AB196" s="226">
        <v>7</v>
      </c>
      <c r="AC196" s="226">
        <v>283552716</v>
      </c>
      <c r="AZ196" s="226">
        <v>2</v>
      </c>
      <c r="BA196" s="226">
        <f>IF(AZ196=1,G196,0)</f>
        <v>0</v>
      </c>
      <c r="BB196" s="226">
        <f>IF(AZ196=2,G196,0)</f>
        <v>0</v>
      </c>
      <c r="BC196" s="226">
        <f>IF(AZ196=3,G196,0)</f>
        <v>0</v>
      </c>
      <c r="BD196" s="226">
        <f>IF(AZ196=4,G196,0)</f>
        <v>0</v>
      </c>
      <c r="BE196" s="226">
        <f>IF(AZ196=5,G196,0)</f>
        <v>0</v>
      </c>
      <c r="CA196" s="251">
        <v>3</v>
      </c>
      <c r="CB196" s="251">
        <v>7</v>
      </c>
    </row>
    <row r="197" spans="1:80">
      <c r="A197" s="260"/>
      <c r="B197" s="261"/>
      <c r="C197" s="319" t="s">
        <v>336</v>
      </c>
      <c r="D197" s="320"/>
      <c r="E197" s="320"/>
      <c r="F197" s="320"/>
      <c r="G197" s="321"/>
      <c r="I197" s="262"/>
      <c r="K197" s="262"/>
      <c r="L197" s="263" t="s">
        <v>336</v>
      </c>
      <c r="O197" s="251">
        <v>3</v>
      </c>
    </row>
    <row r="198" spans="1:80">
      <c r="A198" s="260"/>
      <c r="B198" s="264"/>
      <c r="C198" s="322" t="s">
        <v>1240</v>
      </c>
      <c r="D198" s="323"/>
      <c r="E198" s="265">
        <v>7.44</v>
      </c>
      <c r="F198" s="266"/>
      <c r="G198" s="267"/>
      <c r="H198" s="268"/>
      <c r="I198" s="262"/>
      <c r="J198" s="269"/>
      <c r="K198" s="262"/>
      <c r="M198" s="263" t="s">
        <v>1240</v>
      </c>
      <c r="O198" s="251"/>
    </row>
    <row r="199" spans="1:80" ht="22.5">
      <c r="A199" s="252">
        <v>83</v>
      </c>
      <c r="B199" s="253" t="s">
        <v>1241</v>
      </c>
      <c r="C199" s="254" t="s">
        <v>1242</v>
      </c>
      <c r="D199" s="255" t="s">
        <v>312</v>
      </c>
      <c r="E199" s="256">
        <v>7.44</v>
      </c>
      <c r="F199" s="256"/>
      <c r="G199" s="257">
        <f>E199*F199</f>
        <v>0</v>
      </c>
      <c r="H199" s="258">
        <v>0</v>
      </c>
      <c r="I199" s="259">
        <f>E199*H199</f>
        <v>0</v>
      </c>
      <c r="J199" s="258"/>
      <c r="K199" s="259">
        <f>E199*J199</f>
        <v>0</v>
      </c>
      <c r="O199" s="251">
        <v>2</v>
      </c>
      <c r="AA199" s="226">
        <v>3</v>
      </c>
      <c r="AB199" s="226">
        <v>7</v>
      </c>
      <c r="AC199" s="226">
        <v>28355276</v>
      </c>
      <c r="AZ199" s="226">
        <v>2</v>
      </c>
      <c r="BA199" s="226">
        <f>IF(AZ199=1,G199,0)</f>
        <v>0</v>
      </c>
      <c r="BB199" s="226">
        <f>IF(AZ199=2,G199,0)</f>
        <v>0</v>
      </c>
      <c r="BC199" s="226">
        <f>IF(AZ199=3,G199,0)</f>
        <v>0</v>
      </c>
      <c r="BD199" s="226">
        <f>IF(AZ199=4,G199,0)</f>
        <v>0</v>
      </c>
      <c r="BE199" s="226">
        <f>IF(AZ199=5,G199,0)</f>
        <v>0</v>
      </c>
      <c r="CA199" s="251">
        <v>3</v>
      </c>
      <c r="CB199" s="251">
        <v>7</v>
      </c>
    </row>
    <row r="200" spans="1:80">
      <c r="A200" s="260"/>
      <c r="B200" s="261"/>
      <c r="C200" s="319" t="s">
        <v>336</v>
      </c>
      <c r="D200" s="320"/>
      <c r="E200" s="320"/>
      <c r="F200" s="320"/>
      <c r="G200" s="321"/>
      <c r="I200" s="262"/>
      <c r="K200" s="262"/>
      <c r="L200" s="263" t="s">
        <v>336</v>
      </c>
      <c r="O200" s="251">
        <v>3</v>
      </c>
    </row>
    <row r="201" spans="1:80">
      <c r="A201" s="260"/>
      <c r="B201" s="264"/>
      <c r="C201" s="322" t="s">
        <v>1240</v>
      </c>
      <c r="D201" s="323"/>
      <c r="E201" s="265">
        <v>7.44</v>
      </c>
      <c r="F201" s="266"/>
      <c r="G201" s="267"/>
      <c r="H201" s="268"/>
      <c r="I201" s="262"/>
      <c r="J201" s="269"/>
      <c r="K201" s="262"/>
      <c r="M201" s="263" t="s">
        <v>1240</v>
      </c>
      <c r="O201" s="251"/>
    </row>
    <row r="202" spans="1:80" ht="22.5">
      <c r="A202" s="252">
        <v>84</v>
      </c>
      <c r="B202" s="253" t="s">
        <v>1243</v>
      </c>
      <c r="C202" s="254" t="s">
        <v>1244</v>
      </c>
      <c r="D202" s="255" t="s">
        <v>110</v>
      </c>
      <c r="E202" s="256">
        <v>3.2096</v>
      </c>
      <c r="F202" s="256"/>
      <c r="G202" s="257">
        <f>E202*F202</f>
        <v>0</v>
      </c>
      <c r="H202" s="258">
        <v>1.4E-2</v>
      </c>
      <c r="I202" s="259">
        <f>E202*H202</f>
        <v>4.4934399999999999E-2</v>
      </c>
      <c r="J202" s="258"/>
      <c r="K202" s="259">
        <f>E202*J202</f>
        <v>0</v>
      </c>
      <c r="O202" s="251">
        <v>2</v>
      </c>
      <c r="AA202" s="226">
        <v>3</v>
      </c>
      <c r="AB202" s="226">
        <v>7</v>
      </c>
      <c r="AC202" s="226" t="s">
        <v>1243</v>
      </c>
      <c r="AZ202" s="226">
        <v>2</v>
      </c>
      <c r="BA202" s="226">
        <f>IF(AZ202=1,G202,0)</f>
        <v>0</v>
      </c>
      <c r="BB202" s="226">
        <f>IF(AZ202=2,G202,0)</f>
        <v>0</v>
      </c>
      <c r="BC202" s="226">
        <f>IF(AZ202=3,G202,0)</f>
        <v>0</v>
      </c>
      <c r="BD202" s="226">
        <f>IF(AZ202=4,G202,0)</f>
        <v>0</v>
      </c>
      <c r="BE202" s="226">
        <f>IF(AZ202=5,G202,0)</f>
        <v>0</v>
      </c>
      <c r="CA202" s="251">
        <v>3</v>
      </c>
      <c r="CB202" s="251">
        <v>7</v>
      </c>
    </row>
    <row r="203" spans="1:80">
      <c r="A203" s="260"/>
      <c r="B203" s="261"/>
      <c r="C203" s="319" t="s">
        <v>1245</v>
      </c>
      <c r="D203" s="320"/>
      <c r="E203" s="320"/>
      <c r="F203" s="320"/>
      <c r="G203" s="321"/>
      <c r="I203" s="262"/>
      <c r="K203" s="262"/>
      <c r="L203" s="263" t="s">
        <v>1245</v>
      </c>
      <c r="O203" s="251">
        <v>3</v>
      </c>
    </row>
    <row r="204" spans="1:80">
      <c r="A204" s="260"/>
      <c r="B204" s="264"/>
      <c r="C204" s="322" t="s">
        <v>1246</v>
      </c>
      <c r="D204" s="323"/>
      <c r="E204" s="265">
        <v>3.2096</v>
      </c>
      <c r="F204" s="266"/>
      <c r="G204" s="267"/>
      <c r="H204" s="268"/>
      <c r="I204" s="262"/>
      <c r="J204" s="269"/>
      <c r="K204" s="262"/>
      <c r="M204" s="263" t="s">
        <v>1246</v>
      </c>
      <c r="O204" s="251"/>
    </row>
    <row r="205" spans="1:80">
      <c r="A205" s="252">
        <v>85</v>
      </c>
      <c r="B205" s="253" t="s">
        <v>1247</v>
      </c>
      <c r="C205" s="254" t="s">
        <v>1248</v>
      </c>
      <c r="D205" s="255" t="s">
        <v>12</v>
      </c>
      <c r="E205" s="256">
        <f>SUM(G189:G204)/100</f>
        <v>0</v>
      </c>
      <c r="F205" s="256"/>
      <c r="G205" s="257">
        <f>E205*F205</f>
        <v>0</v>
      </c>
      <c r="H205" s="258">
        <v>0</v>
      </c>
      <c r="I205" s="259">
        <f>E205*H205</f>
        <v>0</v>
      </c>
      <c r="J205" s="258"/>
      <c r="K205" s="259">
        <f>E205*J205</f>
        <v>0</v>
      </c>
      <c r="O205" s="251">
        <v>2</v>
      </c>
      <c r="AA205" s="226">
        <v>7</v>
      </c>
      <c r="AB205" s="226">
        <v>1002</v>
      </c>
      <c r="AC205" s="226">
        <v>5</v>
      </c>
      <c r="AZ205" s="226">
        <v>2</v>
      </c>
      <c r="BA205" s="226">
        <f>IF(AZ205=1,G205,0)</f>
        <v>0</v>
      </c>
      <c r="BB205" s="226">
        <f>IF(AZ205=2,G205,0)</f>
        <v>0</v>
      </c>
      <c r="BC205" s="226">
        <f>IF(AZ205=3,G205,0)</f>
        <v>0</v>
      </c>
      <c r="BD205" s="226">
        <f>IF(AZ205=4,G205,0)</f>
        <v>0</v>
      </c>
      <c r="BE205" s="226">
        <f>IF(AZ205=5,G205,0)</f>
        <v>0</v>
      </c>
      <c r="CA205" s="251">
        <v>7</v>
      </c>
      <c r="CB205" s="251">
        <v>1002</v>
      </c>
    </row>
    <row r="206" spans="1:80">
      <c r="A206" s="270"/>
      <c r="B206" s="271" t="s">
        <v>100</v>
      </c>
      <c r="C206" s="272" t="s">
        <v>1226</v>
      </c>
      <c r="D206" s="273"/>
      <c r="E206" s="274"/>
      <c r="F206" s="275"/>
      <c r="G206" s="276">
        <f>SUM(G189:G205)</f>
        <v>0</v>
      </c>
      <c r="H206" s="277"/>
      <c r="I206" s="278">
        <f>SUM(I189:I205)</f>
        <v>6.8649199999999994E-2</v>
      </c>
      <c r="J206" s="277"/>
      <c r="K206" s="278">
        <f>SUM(K189:K205)</f>
        <v>-3.5999999999999999E-3</v>
      </c>
      <c r="O206" s="251">
        <v>4</v>
      </c>
      <c r="BA206" s="279">
        <f>SUM(BA189:BA205)</f>
        <v>0</v>
      </c>
      <c r="BB206" s="279">
        <f>SUM(BB189:BB205)</f>
        <v>0</v>
      </c>
      <c r="BC206" s="279">
        <f>SUM(BC189:BC205)</f>
        <v>0</v>
      </c>
      <c r="BD206" s="279">
        <f>SUM(BD189:BD205)</f>
        <v>0</v>
      </c>
      <c r="BE206" s="279">
        <f>SUM(BE189:BE205)</f>
        <v>0</v>
      </c>
    </row>
    <row r="207" spans="1:80">
      <c r="A207" s="241" t="s">
        <v>96</v>
      </c>
      <c r="B207" s="242" t="s">
        <v>839</v>
      </c>
      <c r="C207" s="243" t="s">
        <v>840</v>
      </c>
      <c r="D207" s="244"/>
      <c r="E207" s="245"/>
      <c r="F207" s="245"/>
      <c r="G207" s="246"/>
      <c r="H207" s="247"/>
      <c r="I207" s="248"/>
      <c r="J207" s="249"/>
      <c r="K207" s="250"/>
      <c r="O207" s="251">
        <v>1</v>
      </c>
    </row>
    <row r="208" spans="1:80">
      <c r="A208" s="252">
        <v>86</v>
      </c>
      <c r="B208" s="253" t="s">
        <v>1249</v>
      </c>
      <c r="C208" s="254" t="s">
        <v>1250</v>
      </c>
      <c r="D208" s="255" t="s">
        <v>191</v>
      </c>
      <c r="E208" s="256">
        <v>2</v>
      </c>
      <c r="F208" s="256"/>
      <c r="G208" s="257">
        <f>E208*F208</f>
        <v>0</v>
      </c>
      <c r="H208" s="258">
        <v>2.0000000000000002E-5</v>
      </c>
      <c r="I208" s="259">
        <f>E208*H208</f>
        <v>4.0000000000000003E-5</v>
      </c>
      <c r="J208" s="258">
        <v>0</v>
      </c>
      <c r="K208" s="259">
        <f>E208*J208</f>
        <v>0</v>
      </c>
      <c r="O208" s="251">
        <v>2</v>
      </c>
      <c r="AA208" s="226">
        <v>1</v>
      </c>
      <c r="AB208" s="226">
        <v>7</v>
      </c>
      <c r="AC208" s="226">
        <v>7</v>
      </c>
      <c r="AZ208" s="226">
        <v>2</v>
      </c>
      <c r="BA208" s="226">
        <f>IF(AZ208=1,G208,0)</f>
        <v>0</v>
      </c>
      <c r="BB208" s="226">
        <f>IF(AZ208=2,G208,0)</f>
        <v>0</v>
      </c>
      <c r="BC208" s="226">
        <f>IF(AZ208=3,G208,0)</f>
        <v>0</v>
      </c>
      <c r="BD208" s="226">
        <f>IF(AZ208=4,G208,0)</f>
        <v>0</v>
      </c>
      <c r="BE208" s="226">
        <f>IF(AZ208=5,G208,0)</f>
        <v>0</v>
      </c>
      <c r="CA208" s="251">
        <v>1</v>
      </c>
      <c r="CB208" s="251">
        <v>7</v>
      </c>
    </row>
    <row r="209" spans="1:80">
      <c r="A209" s="252">
        <v>87</v>
      </c>
      <c r="B209" s="253" t="s">
        <v>1251</v>
      </c>
      <c r="C209" s="254" t="s">
        <v>1252</v>
      </c>
      <c r="D209" s="255" t="s">
        <v>191</v>
      </c>
      <c r="E209" s="256">
        <v>2</v>
      </c>
      <c r="F209" s="256"/>
      <c r="G209" s="257">
        <f>E209*F209</f>
        <v>0</v>
      </c>
      <c r="H209" s="258">
        <v>1.8E-3</v>
      </c>
      <c r="I209" s="259">
        <f>E209*H209</f>
        <v>3.5999999999999999E-3</v>
      </c>
      <c r="J209" s="258"/>
      <c r="K209" s="259">
        <f>E209*J209</f>
        <v>0</v>
      </c>
      <c r="O209" s="251">
        <v>2</v>
      </c>
      <c r="AA209" s="226">
        <v>3</v>
      </c>
      <c r="AB209" s="226">
        <v>7</v>
      </c>
      <c r="AC209" s="226">
        <v>55440400</v>
      </c>
      <c r="AZ209" s="226">
        <v>2</v>
      </c>
      <c r="BA209" s="226">
        <f>IF(AZ209=1,G209,0)</f>
        <v>0</v>
      </c>
      <c r="BB209" s="226">
        <f>IF(AZ209=2,G209,0)</f>
        <v>0</v>
      </c>
      <c r="BC209" s="226">
        <f>IF(AZ209=3,G209,0)</f>
        <v>0</v>
      </c>
      <c r="BD209" s="226">
        <f>IF(AZ209=4,G209,0)</f>
        <v>0</v>
      </c>
      <c r="BE209" s="226">
        <f>IF(AZ209=5,G209,0)</f>
        <v>0</v>
      </c>
      <c r="CA209" s="251">
        <v>3</v>
      </c>
      <c r="CB209" s="251">
        <v>7</v>
      </c>
    </row>
    <row r="210" spans="1:80">
      <c r="A210" s="252">
        <v>88</v>
      </c>
      <c r="B210" s="253" t="s">
        <v>1253</v>
      </c>
      <c r="C210" s="254" t="s">
        <v>1254</v>
      </c>
      <c r="D210" s="255" t="s">
        <v>12</v>
      </c>
      <c r="E210" s="256">
        <f>SUM(G207:G209)/100</f>
        <v>0</v>
      </c>
      <c r="F210" s="256"/>
      <c r="G210" s="257">
        <f>E210*F210</f>
        <v>0</v>
      </c>
      <c r="H210" s="258">
        <v>0</v>
      </c>
      <c r="I210" s="259">
        <f>E210*H210</f>
        <v>0</v>
      </c>
      <c r="J210" s="258"/>
      <c r="K210" s="259">
        <f>E210*J210</f>
        <v>0</v>
      </c>
      <c r="O210" s="251">
        <v>2</v>
      </c>
      <c r="AA210" s="226">
        <v>7</v>
      </c>
      <c r="AB210" s="226">
        <v>1002</v>
      </c>
      <c r="AC210" s="226">
        <v>5</v>
      </c>
      <c r="AZ210" s="226">
        <v>2</v>
      </c>
      <c r="BA210" s="226">
        <f>IF(AZ210=1,G210,0)</f>
        <v>0</v>
      </c>
      <c r="BB210" s="226">
        <f>IF(AZ210=2,G210,0)</f>
        <v>0</v>
      </c>
      <c r="BC210" s="226">
        <f>IF(AZ210=3,G210,0)</f>
        <v>0</v>
      </c>
      <c r="BD210" s="226">
        <f>IF(AZ210=4,G210,0)</f>
        <v>0</v>
      </c>
      <c r="BE210" s="226">
        <f>IF(AZ210=5,G210,0)</f>
        <v>0</v>
      </c>
      <c r="CA210" s="251">
        <v>7</v>
      </c>
      <c r="CB210" s="251">
        <v>1002</v>
      </c>
    </row>
    <row r="211" spans="1:80">
      <c r="A211" s="270"/>
      <c r="B211" s="271" t="s">
        <v>100</v>
      </c>
      <c r="C211" s="272" t="s">
        <v>841</v>
      </c>
      <c r="D211" s="273"/>
      <c r="E211" s="274"/>
      <c r="F211" s="275"/>
      <c r="G211" s="276">
        <f>SUM(G207:G210)</f>
        <v>0</v>
      </c>
      <c r="H211" s="277"/>
      <c r="I211" s="278">
        <f>SUM(I207:I210)</f>
        <v>3.64E-3</v>
      </c>
      <c r="J211" s="277"/>
      <c r="K211" s="278">
        <f>SUM(K207:K210)</f>
        <v>0</v>
      </c>
      <c r="O211" s="251">
        <v>4</v>
      </c>
      <c r="BA211" s="279">
        <f>SUM(BA207:BA210)</f>
        <v>0</v>
      </c>
      <c r="BB211" s="279">
        <f>SUM(BB207:BB210)</f>
        <v>0</v>
      </c>
      <c r="BC211" s="279">
        <f>SUM(BC207:BC210)</f>
        <v>0</v>
      </c>
      <c r="BD211" s="279">
        <f>SUM(BD207:BD210)</f>
        <v>0</v>
      </c>
      <c r="BE211" s="279">
        <f>SUM(BE207:BE210)</f>
        <v>0</v>
      </c>
    </row>
    <row r="212" spans="1:80">
      <c r="A212" s="241" t="s">
        <v>96</v>
      </c>
      <c r="B212" s="242" t="s">
        <v>855</v>
      </c>
      <c r="C212" s="243" t="s">
        <v>856</v>
      </c>
      <c r="D212" s="244"/>
      <c r="E212" s="245"/>
      <c r="F212" s="245"/>
      <c r="G212" s="246"/>
      <c r="H212" s="247"/>
      <c r="I212" s="248"/>
      <c r="J212" s="249"/>
      <c r="K212" s="250"/>
      <c r="O212" s="251">
        <v>1</v>
      </c>
    </row>
    <row r="213" spans="1:80" ht="22.5">
      <c r="A213" s="252">
        <v>89</v>
      </c>
      <c r="B213" s="253" t="s">
        <v>1255</v>
      </c>
      <c r="C213" s="254" t="s">
        <v>1256</v>
      </c>
      <c r="D213" s="255" t="s">
        <v>110</v>
      </c>
      <c r="E213" s="256">
        <v>6.8730000000000002</v>
      </c>
      <c r="F213" s="256"/>
      <c r="G213" s="257">
        <f>E213*F213</f>
        <v>0</v>
      </c>
      <c r="H213" s="258">
        <v>4.2500000000000003E-3</v>
      </c>
      <c r="I213" s="259">
        <f>E213*H213</f>
        <v>2.9210250000000004E-2</v>
      </c>
      <c r="J213" s="258">
        <v>0</v>
      </c>
      <c r="K213" s="259">
        <f>E213*J213</f>
        <v>0</v>
      </c>
      <c r="O213" s="251">
        <v>2</v>
      </c>
      <c r="AA213" s="226">
        <v>1</v>
      </c>
      <c r="AB213" s="226">
        <v>0</v>
      </c>
      <c r="AC213" s="226">
        <v>0</v>
      </c>
      <c r="AZ213" s="226">
        <v>2</v>
      </c>
      <c r="BA213" s="226">
        <f>IF(AZ213=1,G213,0)</f>
        <v>0</v>
      </c>
      <c r="BB213" s="226">
        <f>IF(AZ213=2,G213,0)</f>
        <v>0</v>
      </c>
      <c r="BC213" s="226">
        <f>IF(AZ213=3,G213,0)</f>
        <v>0</v>
      </c>
      <c r="BD213" s="226">
        <f>IF(AZ213=4,G213,0)</f>
        <v>0</v>
      </c>
      <c r="BE213" s="226">
        <f>IF(AZ213=5,G213,0)</f>
        <v>0</v>
      </c>
      <c r="CA213" s="251">
        <v>1</v>
      </c>
      <c r="CB213" s="251">
        <v>0</v>
      </c>
    </row>
    <row r="214" spans="1:80">
      <c r="A214" s="260"/>
      <c r="B214" s="261"/>
      <c r="C214" s="319" t="s">
        <v>860</v>
      </c>
      <c r="D214" s="320"/>
      <c r="E214" s="320"/>
      <c r="F214" s="320"/>
      <c r="G214" s="321"/>
      <c r="I214" s="262"/>
      <c r="K214" s="262"/>
      <c r="L214" s="263" t="s">
        <v>860</v>
      </c>
      <c r="O214" s="251">
        <v>3</v>
      </c>
    </row>
    <row r="215" spans="1:80">
      <c r="A215" s="260"/>
      <c r="B215" s="261"/>
      <c r="C215" s="319" t="s">
        <v>861</v>
      </c>
      <c r="D215" s="320"/>
      <c r="E215" s="320"/>
      <c r="F215" s="320"/>
      <c r="G215" s="321"/>
      <c r="I215" s="262"/>
      <c r="K215" s="262"/>
      <c r="L215" s="263" t="s">
        <v>861</v>
      </c>
      <c r="O215" s="251">
        <v>3</v>
      </c>
    </row>
    <row r="216" spans="1:80">
      <c r="A216" s="260"/>
      <c r="B216" s="261"/>
      <c r="C216" s="319" t="s">
        <v>862</v>
      </c>
      <c r="D216" s="320"/>
      <c r="E216" s="320"/>
      <c r="F216" s="320"/>
      <c r="G216" s="321"/>
      <c r="I216" s="262"/>
      <c r="K216" s="262"/>
      <c r="L216" s="263" t="s">
        <v>862</v>
      </c>
      <c r="O216" s="251">
        <v>3</v>
      </c>
    </row>
    <row r="217" spans="1:80">
      <c r="A217" s="260"/>
      <c r="B217" s="261"/>
      <c r="C217" s="319" t="s">
        <v>863</v>
      </c>
      <c r="D217" s="320"/>
      <c r="E217" s="320"/>
      <c r="F217" s="320"/>
      <c r="G217" s="321"/>
      <c r="I217" s="262"/>
      <c r="K217" s="262"/>
      <c r="L217" s="263" t="s">
        <v>863</v>
      </c>
      <c r="O217" s="251">
        <v>3</v>
      </c>
    </row>
    <row r="218" spans="1:80">
      <c r="A218" s="260"/>
      <c r="B218" s="261"/>
      <c r="C218" s="319" t="s">
        <v>864</v>
      </c>
      <c r="D218" s="320"/>
      <c r="E218" s="320"/>
      <c r="F218" s="320"/>
      <c r="G218" s="321"/>
      <c r="I218" s="262"/>
      <c r="K218" s="262"/>
      <c r="L218" s="263" t="s">
        <v>864</v>
      </c>
      <c r="O218" s="251">
        <v>3</v>
      </c>
    </row>
    <row r="219" spans="1:80">
      <c r="A219" s="260"/>
      <c r="B219" s="261"/>
      <c r="C219" s="319" t="s">
        <v>865</v>
      </c>
      <c r="D219" s="320"/>
      <c r="E219" s="320"/>
      <c r="F219" s="320"/>
      <c r="G219" s="321"/>
      <c r="I219" s="262"/>
      <c r="K219" s="262"/>
      <c r="L219" s="263" t="s">
        <v>865</v>
      </c>
      <c r="O219" s="251">
        <v>3</v>
      </c>
    </row>
    <row r="220" spans="1:80">
      <c r="A220" s="260"/>
      <c r="B220" s="264"/>
      <c r="C220" s="322" t="s">
        <v>1257</v>
      </c>
      <c r="D220" s="323"/>
      <c r="E220" s="265">
        <v>6.7830000000000004</v>
      </c>
      <c r="F220" s="266"/>
      <c r="G220" s="267"/>
      <c r="H220" s="268"/>
      <c r="I220" s="262"/>
      <c r="J220" s="269"/>
      <c r="K220" s="262"/>
      <c r="M220" s="263" t="s">
        <v>1257</v>
      </c>
      <c r="O220" s="251"/>
    </row>
    <row r="221" spans="1:80">
      <c r="A221" s="260"/>
      <c r="B221" s="264"/>
      <c r="C221" s="322" t="s">
        <v>1258</v>
      </c>
      <c r="D221" s="323"/>
      <c r="E221" s="265">
        <v>0.09</v>
      </c>
      <c r="F221" s="266"/>
      <c r="G221" s="267"/>
      <c r="H221" s="268"/>
      <c r="I221" s="262"/>
      <c r="J221" s="269"/>
      <c r="K221" s="262"/>
      <c r="M221" s="263" t="s">
        <v>1258</v>
      </c>
      <c r="O221" s="251"/>
    </row>
    <row r="222" spans="1:80" ht="22.5">
      <c r="A222" s="252">
        <v>90</v>
      </c>
      <c r="B222" s="253" t="s">
        <v>1259</v>
      </c>
      <c r="C222" s="254" t="s">
        <v>1260</v>
      </c>
      <c r="D222" s="255" t="s">
        <v>110</v>
      </c>
      <c r="E222" s="256">
        <v>6.8730000000000002</v>
      </c>
      <c r="F222" s="256"/>
      <c r="G222" s="257">
        <f>E222*F222</f>
        <v>0</v>
      </c>
      <c r="H222" s="258">
        <v>1.4200000000000001E-2</v>
      </c>
      <c r="I222" s="259">
        <f>E222*H222</f>
        <v>9.7596600000000006E-2</v>
      </c>
      <c r="J222" s="258"/>
      <c r="K222" s="259">
        <f>E222*J222</f>
        <v>0</v>
      </c>
      <c r="O222" s="251">
        <v>2</v>
      </c>
      <c r="AA222" s="226">
        <v>3</v>
      </c>
      <c r="AB222" s="226">
        <v>7</v>
      </c>
      <c r="AC222" s="226">
        <v>597623122</v>
      </c>
      <c r="AZ222" s="226">
        <v>2</v>
      </c>
      <c r="BA222" s="226">
        <f>IF(AZ222=1,G222,0)</f>
        <v>0</v>
      </c>
      <c r="BB222" s="226">
        <f>IF(AZ222=2,G222,0)</f>
        <v>0</v>
      </c>
      <c r="BC222" s="226">
        <f>IF(AZ222=3,G222,0)</f>
        <v>0</v>
      </c>
      <c r="BD222" s="226">
        <f>IF(AZ222=4,G222,0)</f>
        <v>0</v>
      </c>
      <c r="BE222" s="226">
        <f>IF(AZ222=5,G222,0)</f>
        <v>0</v>
      </c>
      <c r="CA222" s="251">
        <v>3</v>
      </c>
      <c r="CB222" s="251">
        <v>7</v>
      </c>
    </row>
    <row r="223" spans="1:80">
      <c r="A223" s="260"/>
      <c r="B223" s="261"/>
      <c r="C223" s="319" t="s">
        <v>336</v>
      </c>
      <c r="D223" s="320"/>
      <c r="E223" s="320"/>
      <c r="F223" s="320"/>
      <c r="G223" s="321"/>
      <c r="I223" s="262"/>
      <c r="K223" s="262"/>
      <c r="L223" s="263" t="s">
        <v>336</v>
      </c>
      <c r="O223" s="251">
        <v>3</v>
      </c>
    </row>
    <row r="224" spans="1:80">
      <c r="A224" s="260"/>
      <c r="B224" s="264"/>
      <c r="C224" s="322" t="s">
        <v>1257</v>
      </c>
      <c r="D224" s="323"/>
      <c r="E224" s="265">
        <v>6.7830000000000004</v>
      </c>
      <c r="F224" s="266"/>
      <c r="G224" s="267"/>
      <c r="H224" s="268"/>
      <c r="I224" s="262"/>
      <c r="J224" s="269"/>
      <c r="K224" s="262"/>
      <c r="M224" s="263" t="s">
        <v>1257</v>
      </c>
      <c r="O224" s="251"/>
    </row>
    <row r="225" spans="1:80">
      <c r="A225" s="260"/>
      <c r="B225" s="264"/>
      <c r="C225" s="322" t="s">
        <v>1258</v>
      </c>
      <c r="D225" s="323"/>
      <c r="E225" s="265">
        <v>0.09</v>
      </c>
      <c r="F225" s="266"/>
      <c r="G225" s="267"/>
      <c r="H225" s="268"/>
      <c r="I225" s="262"/>
      <c r="J225" s="269"/>
      <c r="K225" s="262"/>
      <c r="M225" s="263" t="s">
        <v>1258</v>
      </c>
      <c r="O225" s="251"/>
    </row>
    <row r="226" spans="1:80">
      <c r="A226" s="252">
        <v>91</v>
      </c>
      <c r="B226" s="253" t="s">
        <v>877</v>
      </c>
      <c r="C226" s="254" t="s">
        <v>878</v>
      </c>
      <c r="D226" s="255" t="s">
        <v>110</v>
      </c>
      <c r="E226" s="256">
        <v>6.8730000000000002</v>
      </c>
      <c r="F226" s="256"/>
      <c r="G226" s="257">
        <f>E226*F226</f>
        <v>0</v>
      </c>
      <c r="H226" s="258">
        <v>0</v>
      </c>
      <c r="I226" s="259">
        <f>E226*H226</f>
        <v>0</v>
      </c>
      <c r="J226" s="258">
        <v>0</v>
      </c>
      <c r="K226" s="259">
        <f>E226*J226</f>
        <v>0</v>
      </c>
      <c r="O226" s="251">
        <v>2</v>
      </c>
      <c r="AA226" s="226">
        <v>1</v>
      </c>
      <c r="AB226" s="226">
        <v>0</v>
      </c>
      <c r="AC226" s="226">
        <v>0</v>
      </c>
      <c r="AZ226" s="226">
        <v>2</v>
      </c>
      <c r="BA226" s="226">
        <f>IF(AZ226=1,G226,0)</f>
        <v>0</v>
      </c>
      <c r="BB226" s="226">
        <f>IF(AZ226=2,G226,0)</f>
        <v>0</v>
      </c>
      <c r="BC226" s="226">
        <f>IF(AZ226=3,G226,0)</f>
        <v>0</v>
      </c>
      <c r="BD226" s="226">
        <f>IF(AZ226=4,G226,0)</f>
        <v>0</v>
      </c>
      <c r="BE226" s="226">
        <f>IF(AZ226=5,G226,0)</f>
        <v>0</v>
      </c>
      <c r="CA226" s="251">
        <v>1</v>
      </c>
      <c r="CB226" s="251">
        <v>0</v>
      </c>
    </row>
    <row r="227" spans="1:80">
      <c r="A227" s="260"/>
      <c r="B227" s="261"/>
      <c r="C227" s="319" t="s">
        <v>879</v>
      </c>
      <c r="D227" s="320"/>
      <c r="E227" s="320"/>
      <c r="F227" s="320"/>
      <c r="G227" s="321"/>
      <c r="I227" s="262"/>
      <c r="K227" s="262"/>
      <c r="L227" s="263" t="s">
        <v>879</v>
      </c>
      <c r="O227" s="251">
        <v>3</v>
      </c>
    </row>
    <row r="228" spans="1:80">
      <c r="A228" s="260"/>
      <c r="B228" s="261"/>
      <c r="C228" s="319" t="s">
        <v>880</v>
      </c>
      <c r="D228" s="320"/>
      <c r="E228" s="320"/>
      <c r="F228" s="320"/>
      <c r="G228" s="321"/>
      <c r="I228" s="262"/>
      <c r="K228" s="262"/>
      <c r="L228" s="263" t="s">
        <v>880</v>
      </c>
      <c r="O228" s="251">
        <v>3</v>
      </c>
    </row>
    <row r="229" spans="1:80">
      <c r="A229" s="260"/>
      <c r="B229" s="264"/>
      <c r="C229" s="322" t="s">
        <v>1257</v>
      </c>
      <c r="D229" s="323"/>
      <c r="E229" s="265">
        <v>6.7830000000000004</v>
      </c>
      <c r="F229" s="266"/>
      <c r="G229" s="267"/>
      <c r="H229" s="268"/>
      <c r="I229" s="262"/>
      <c r="J229" s="269"/>
      <c r="K229" s="262"/>
      <c r="M229" s="263" t="s">
        <v>1257</v>
      </c>
      <c r="O229" s="251"/>
    </row>
    <row r="230" spans="1:80">
      <c r="A230" s="260"/>
      <c r="B230" s="264"/>
      <c r="C230" s="322" t="s">
        <v>1258</v>
      </c>
      <c r="D230" s="323"/>
      <c r="E230" s="265">
        <v>0.09</v>
      </c>
      <c r="F230" s="266"/>
      <c r="G230" s="267"/>
      <c r="H230" s="268"/>
      <c r="I230" s="262"/>
      <c r="J230" s="269"/>
      <c r="K230" s="262"/>
      <c r="M230" s="263" t="s">
        <v>1258</v>
      </c>
      <c r="O230" s="251"/>
    </row>
    <row r="231" spans="1:80">
      <c r="A231" s="252">
        <v>92</v>
      </c>
      <c r="B231" s="253" t="s">
        <v>881</v>
      </c>
      <c r="C231" s="254" t="s">
        <v>882</v>
      </c>
      <c r="D231" s="255" t="s">
        <v>646</v>
      </c>
      <c r="E231" s="256">
        <v>1.7182999999999999</v>
      </c>
      <c r="F231" s="256"/>
      <c r="G231" s="257">
        <f>E231*F231</f>
        <v>0</v>
      </c>
      <c r="H231" s="258">
        <v>1E-3</v>
      </c>
      <c r="I231" s="259">
        <f>E231*H231</f>
        <v>1.7183000000000001E-3</v>
      </c>
      <c r="J231" s="258"/>
      <c r="K231" s="259">
        <f>E231*J231</f>
        <v>0</v>
      </c>
      <c r="O231" s="251">
        <v>2</v>
      </c>
      <c r="AA231" s="226">
        <v>3</v>
      </c>
      <c r="AB231" s="226">
        <v>7</v>
      </c>
      <c r="AC231" s="226">
        <v>24592160</v>
      </c>
      <c r="AZ231" s="226">
        <v>2</v>
      </c>
      <c r="BA231" s="226">
        <f>IF(AZ231=1,G231,0)</f>
        <v>0</v>
      </c>
      <c r="BB231" s="226">
        <f>IF(AZ231=2,G231,0)</f>
        <v>0</v>
      </c>
      <c r="BC231" s="226">
        <f>IF(AZ231=3,G231,0)</f>
        <v>0</v>
      </c>
      <c r="BD231" s="226">
        <f>IF(AZ231=4,G231,0)</f>
        <v>0</v>
      </c>
      <c r="BE231" s="226">
        <f>IF(AZ231=5,G231,0)</f>
        <v>0</v>
      </c>
      <c r="CA231" s="251">
        <v>3</v>
      </c>
      <c r="CB231" s="251">
        <v>7</v>
      </c>
    </row>
    <row r="232" spans="1:80" ht="33.75">
      <c r="A232" s="260"/>
      <c r="B232" s="261"/>
      <c r="C232" s="319" t="s">
        <v>1261</v>
      </c>
      <c r="D232" s="320"/>
      <c r="E232" s="320"/>
      <c r="F232" s="320"/>
      <c r="G232" s="321"/>
      <c r="I232" s="262"/>
      <c r="K232" s="262"/>
      <c r="L232" s="263" t="s">
        <v>1261</v>
      </c>
      <c r="O232" s="251">
        <v>3</v>
      </c>
    </row>
    <row r="233" spans="1:80">
      <c r="A233" s="260"/>
      <c r="B233" s="261"/>
      <c r="C233" s="319"/>
      <c r="D233" s="320"/>
      <c r="E233" s="320"/>
      <c r="F233" s="320"/>
      <c r="G233" s="321"/>
      <c r="I233" s="262"/>
      <c r="K233" s="262"/>
      <c r="L233" s="263"/>
      <c r="O233" s="251">
        <v>3</v>
      </c>
    </row>
    <row r="234" spans="1:80">
      <c r="A234" s="260"/>
      <c r="B234" s="261"/>
      <c r="C234" s="319" t="s">
        <v>884</v>
      </c>
      <c r="D234" s="320"/>
      <c r="E234" s="320"/>
      <c r="F234" s="320"/>
      <c r="G234" s="321"/>
      <c r="I234" s="262"/>
      <c r="K234" s="262"/>
      <c r="L234" s="263" t="s">
        <v>884</v>
      </c>
      <c r="O234" s="251">
        <v>3</v>
      </c>
    </row>
    <row r="235" spans="1:80">
      <c r="A235" s="260"/>
      <c r="B235" s="261"/>
      <c r="C235" s="319" t="s">
        <v>885</v>
      </c>
      <c r="D235" s="320"/>
      <c r="E235" s="320"/>
      <c r="F235" s="320"/>
      <c r="G235" s="321"/>
      <c r="I235" s="262"/>
      <c r="K235" s="262"/>
      <c r="L235" s="263" t="s">
        <v>885</v>
      </c>
      <c r="O235" s="251">
        <v>3</v>
      </c>
    </row>
    <row r="236" spans="1:80">
      <c r="A236" s="260"/>
      <c r="B236" s="261"/>
      <c r="C236" s="319"/>
      <c r="D236" s="320"/>
      <c r="E236" s="320"/>
      <c r="F236" s="320"/>
      <c r="G236" s="321"/>
      <c r="I236" s="262"/>
      <c r="K236" s="262"/>
      <c r="L236" s="263"/>
      <c r="O236" s="251">
        <v>3</v>
      </c>
    </row>
    <row r="237" spans="1:80">
      <c r="A237" s="260"/>
      <c r="B237" s="261"/>
      <c r="C237" s="319" t="s">
        <v>886</v>
      </c>
      <c r="D237" s="320"/>
      <c r="E237" s="320"/>
      <c r="F237" s="320"/>
      <c r="G237" s="321"/>
      <c r="I237" s="262"/>
      <c r="K237" s="262"/>
      <c r="L237" s="263" t="s">
        <v>886</v>
      </c>
      <c r="O237" s="251">
        <v>3</v>
      </c>
    </row>
    <row r="238" spans="1:80">
      <c r="A238" s="260"/>
      <c r="B238" s="264"/>
      <c r="C238" s="322" t="s">
        <v>1262</v>
      </c>
      <c r="D238" s="323"/>
      <c r="E238" s="265">
        <v>1.7182999999999999</v>
      </c>
      <c r="F238" s="266"/>
      <c r="G238" s="267"/>
      <c r="H238" s="268"/>
      <c r="I238" s="262"/>
      <c r="J238" s="269"/>
      <c r="K238" s="262"/>
      <c r="M238" s="263" t="s">
        <v>1262</v>
      </c>
      <c r="O238" s="251"/>
    </row>
    <row r="239" spans="1:80">
      <c r="A239" s="252">
        <v>93</v>
      </c>
      <c r="B239" s="253" t="s">
        <v>1263</v>
      </c>
      <c r="C239" s="254" t="s">
        <v>1264</v>
      </c>
      <c r="D239" s="255" t="s">
        <v>110</v>
      </c>
      <c r="E239" s="256">
        <v>6.8730000000000002</v>
      </c>
      <c r="F239" s="256"/>
      <c r="G239" s="257">
        <f>E239*F239</f>
        <v>0</v>
      </c>
      <c r="H239" s="258">
        <v>0</v>
      </c>
      <c r="I239" s="259">
        <f>E239*H239</f>
        <v>0</v>
      </c>
      <c r="J239" s="258">
        <v>0</v>
      </c>
      <c r="K239" s="259">
        <f>E239*J239</f>
        <v>0</v>
      </c>
      <c r="O239" s="251">
        <v>2</v>
      </c>
      <c r="AA239" s="226">
        <v>1</v>
      </c>
      <c r="AB239" s="226">
        <v>0</v>
      </c>
      <c r="AC239" s="226">
        <v>0</v>
      </c>
      <c r="AZ239" s="226">
        <v>2</v>
      </c>
      <c r="BA239" s="226">
        <f>IF(AZ239=1,G239,0)</f>
        <v>0</v>
      </c>
      <c r="BB239" s="226">
        <f>IF(AZ239=2,G239,0)</f>
        <v>0</v>
      </c>
      <c r="BC239" s="226">
        <f>IF(AZ239=3,G239,0)</f>
        <v>0</v>
      </c>
      <c r="BD239" s="226">
        <f>IF(AZ239=4,G239,0)</f>
        <v>0</v>
      </c>
      <c r="BE239" s="226">
        <f>IF(AZ239=5,G239,0)</f>
        <v>0</v>
      </c>
      <c r="CA239" s="251">
        <v>1</v>
      </c>
      <c r="CB239" s="251">
        <v>0</v>
      </c>
    </row>
    <row r="240" spans="1:80">
      <c r="A240" s="260"/>
      <c r="B240" s="261"/>
      <c r="C240" s="319" t="s">
        <v>1265</v>
      </c>
      <c r="D240" s="320"/>
      <c r="E240" s="320"/>
      <c r="F240" s="320"/>
      <c r="G240" s="321"/>
      <c r="I240" s="262"/>
      <c r="K240" s="262"/>
      <c r="L240" s="263" t="s">
        <v>1265</v>
      </c>
      <c r="O240" s="251">
        <v>3</v>
      </c>
    </row>
    <row r="241" spans="1:80">
      <c r="A241" s="260"/>
      <c r="B241" s="261"/>
      <c r="C241" s="319" t="s">
        <v>860</v>
      </c>
      <c r="D241" s="320"/>
      <c r="E241" s="320"/>
      <c r="F241" s="320"/>
      <c r="G241" s="321"/>
      <c r="I241" s="262"/>
      <c r="K241" s="262"/>
      <c r="L241" s="263" t="s">
        <v>860</v>
      </c>
      <c r="O241" s="251">
        <v>3</v>
      </c>
    </row>
    <row r="242" spans="1:80">
      <c r="A242" s="260"/>
      <c r="B242" s="261"/>
      <c r="C242" s="319" t="s">
        <v>1266</v>
      </c>
      <c r="D242" s="320"/>
      <c r="E242" s="320"/>
      <c r="F242" s="320"/>
      <c r="G242" s="321"/>
      <c r="I242" s="262"/>
      <c r="K242" s="262"/>
      <c r="L242" s="263" t="s">
        <v>1266</v>
      </c>
      <c r="O242" s="251">
        <v>3</v>
      </c>
    </row>
    <row r="243" spans="1:80">
      <c r="A243" s="260"/>
      <c r="B243" s="261"/>
      <c r="C243" s="319" t="s">
        <v>1267</v>
      </c>
      <c r="D243" s="320"/>
      <c r="E243" s="320"/>
      <c r="F243" s="320"/>
      <c r="G243" s="321"/>
      <c r="I243" s="262"/>
      <c r="K243" s="262"/>
      <c r="L243" s="263" t="s">
        <v>1267</v>
      </c>
      <c r="O243" s="251">
        <v>3</v>
      </c>
    </row>
    <row r="244" spans="1:80">
      <c r="A244" s="260"/>
      <c r="B244" s="261"/>
      <c r="C244" s="319" t="s">
        <v>1268</v>
      </c>
      <c r="D244" s="320"/>
      <c r="E244" s="320"/>
      <c r="F244" s="320"/>
      <c r="G244" s="321"/>
      <c r="I244" s="262"/>
      <c r="K244" s="262"/>
      <c r="L244" s="263" t="s">
        <v>1268</v>
      </c>
      <c r="O244" s="251">
        <v>3</v>
      </c>
    </row>
    <row r="245" spans="1:80">
      <c r="A245" s="260"/>
      <c r="B245" s="261"/>
      <c r="C245" s="319" t="s">
        <v>880</v>
      </c>
      <c r="D245" s="320"/>
      <c r="E245" s="320"/>
      <c r="F245" s="320"/>
      <c r="G245" s="321"/>
      <c r="I245" s="262"/>
      <c r="K245" s="262"/>
      <c r="L245" s="263" t="s">
        <v>880</v>
      </c>
      <c r="O245" s="251">
        <v>3</v>
      </c>
    </row>
    <row r="246" spans="1:80">
      <c r="A246" s="260"/>
      <c r="B246" s="264"/>
      <c r="C246" s="322" t="s">
        <v>1257</v>
      </c>
      <c r="D246" s="323"/>
      <c r="E246" s="265">
        <v>6.7830000000000004</v>
      </c>
      <c r="F246" s="266"/>
      <c r="G246" s="267"/>
      <c r="H246" s="268"/>
      <c r="I246" s="262"/>
      <c r="J246" s="269"/>
      <c r="K246" s="262"/>
      <c r="M246" s="263" t="s">
        <v>1257</v>
      </c>
      <c r="O246" s="251"/>
    </row>
    <row r="247" spans="1:80">
      <c r="A247" s="260"/>
      <c r="B247" s="264"/>
      <c r="C247" s="322" t="s">
        <v>1258</v>
      </c>
      <c r="D247" s="323"/>
      <c r="E247" s="265">
        <v>0.09</v>
      </c>
      <c r="F247" s="266"/>
      <c r="G247" s="267"/>
      <c r="H247" s="268"/>
      <c r="I247" s="262"/>
      <c r="J247" s="269"/>
      <c r="K247" s="262"/>
      <c r="M247" s="263" t="s">
        <v>1258</v>
      </c>
      <c r="O247" s="251"/>
    </row>
    <row r="248" spans="1:80">
      <c r="A248" s="252">
        <v>94</v>
      </c>
      <c r="B248" s="253" t="s">
        <v>1269</v>
      </c>
      <c r="C248" s="254" t="s">
        <v>1270</v>
      </c>
      <c r="D248" s="255" t="s">
        <v>646</v>
      </c>
      <c r="E248" s="256">
        <v>58.420499999999997</v>
      </c>
      <c r="F248" s="256"/>
      <c r="G248" s="257">
        <f>E248*F248</f>
        <v>0</v>
      </c>
      <c r="H248" s="258">
        <v>1E-3</v>
      </c>
      <c r="I248" s="259">
        <f>E248*H248</f>
        <v>5.84205E-2</v>
      </c>
      <c r="J248" s="258"/>
      <c r="K248" s="259">
        <f>E248*J248</f>
        <v>0</v>
      </c>
      <c r="O248" s="251">
        <v>2</v>
      </c>
      <c r="AA248" s="226">
        <v>3</v>
      </c>
      <c r="AB248" s="226">
        <v>7</v>
      </c>
      <c r="AC248" s="226">
        <v>58581722</v>
      </c>
      <c r="AZ248" s="226">
        <v>2</v>
      </c>
      <c r="BA248" s="226">
        <f>IF(AZ248=1,G248,0)</f>
        <v>0</v>
      </c>
      <c r="BB248" s="226">
        <f>IF(AZ248=2,G248,0)</f>
        <v>0</v>
      </c>
      <c r="BC248" s="226">
        <f>IF(AZ248=3,G248,0)</f>
        <v>0</v>
      </c>
      <c r="BD248" s="226">
        <f>IF(AZ248=4,G248,0)</f>
        <v>0</v>
      </c>
      <c r="BE248" s="226">
        <f>IF(AZ248=5,G248,0)</f>
        <v>0</v>
      </c>
      <c r="CA248" s="251">
        <v>3</v>
      </c>
      <c r="CB248" s="251">
        <v>7</v>
      </c>
    </row>
    <row r="249" spans="1:80">
      <c r="A249" s="260"/>
      <c r="B249" s="261"/>
      <c r="C249" s="319" t="s">
        <v>1271</v>
      </c>
      <c r="D249" s="320"/>
      <c r="E249" s="320"/>
      <c r="F249" s="320"/>
      <c r="G249" s="321"/>
      <c r="I249" s="262"/>
      <c r="K249" s="262"/>
      <c r="L249" s="263" t="s">
        <v>1271</v>
      </c>
      <c r="O249" s="251">
        <v>3</v>
      </c>
    </row>
    <row r="250" spans="1:80">
      <c r="A250" s="260"/>
      <c r="B250" s="261"/>
      <c r="C250" s="319" t="s">
        <v>1272</v>
      </c>
      <c r="D250" s="320"/>
      <c r="E250" s="320"/>
      <c r="F250" s="320"/>
      <c r="G250" s="321"/>
      <c r="I250" s="262"/>
      <c r="K250" s="262"/>
      <c r="L250" s="263" t="s">
        <v>1272</v>
      </c>
      <c r="O250" s="251">
        <v>3</v>
      </c>
    </row>
    <row r="251" spans="1:80">
      <c r="A251" s="260"/>
      <c r="B251" s="261"/>
      <c r="C251" s="319" t="s">
        <v>1273</v>
      </c>
      <c r="D251" s="320"/>
      <c r="E251" s="320"/>
      <c r="F251" s="320"/>
      <c r="G251" s="321"/>
      <c r="I251" s="262"/>
      <c r="K251" s="262"/>
      <c r="L251" s="263" t="s">
        <v>1273</v>
      </c>
      <c r="O251" s="251">
        <v>3</v>
      </c>
    </row>
    <row r="252" spans="1:80">
      <c r="A252" s="260"/>
      <c r="B252" s="261"/>
      <c r="C252" s="319" t="s">
        <v>1274</v>
      </c>
      <c r="D252" s="320"/>
      <c r="E252" s="320"/>
      <c r="F252" s="320"/>
      <c r="G252" s="321"/>
      <c r="I252" s="262"/>
      <c r="K252" s="262"/>
      <c r="L252" s="263" t="s">
        <v>1274</v>
      </c>
      <c r="O252" s="251">
        <v>3</v>
      </c>
    </row>
    <row r="253" spans="1:80">
      <c r="A253" s="260"/>
      <c r="B253" s="261"/>
      <c r="C253" s="319" t="s">
        <v>1275</v>
      </c>
      <c r="D253" s="320"/>
      <c r="E253" s="320"/>
      <c r="F253" s="320"/>
      <c r="G253" s="321"/>
      <c r="I253" s="262"/>
      <c r="K253" s="262"/>
      <c r="L253" s="263" t="s">
        <v>1275</v>
      </c>
      <c r="O253" s="251">
        <v>3</v>
      </c>
    </row>
    <row r="254" spans="1:80">
      <c r="A254" s="260"/>
      <c r="B254" s="261"/>
      <c r="C254" s="319" t="s">
        <v>1276</v>
      </c>
      <c r="D254" s="320"/>
      <c r="E254" s="320"/>
      <c r="F254" s="320"/>
      <c r="G254" s="321"/>
      <c r="I254" s="262"/>
      <c r="K254" s="262"/>
      <c r="L254" s="263" t="s">
        <v>1276</v>
      </c>
      <c r="O254" s="251">
        <v>3</v>
      </c>
    </row>
    <row r="255" spans="1:80">
      <c r="A255" s="260"/>
      <c r="B255" s="261"/>
      <c r="C255" s="319" t="s">
        <v>1277</v>
      </c>
      <c r="D255" s="320"/>
      <c r="E255" s="320"/>
      <c r="F255" s="320"/>
      <c r="G255" s="321"/>
      <c r="I255" s="262"/>
      <c r="K255" s="262"/>
      <c r="L255" s="263" t="s">
        <v>1277</v>
      </c>
      <c r="O255" s="251">
        <v>3</v>
      </c>
    </row>
    <row r="256" spans="1:80">
      <c r="A256" s="260"/>
      <c r="B256" s="264"/>
      <c r="C256" s="322" t="s">
        <v>1278</v>
      </c>
      <c r="D256" s="323"/>
      <c r="E256" s="265">
        <v>58.420499999999997</v>
      </c>
      <c r="F256" s="266"/>
      <c r="G256" s="267"/>
      <c r="H256" s="268"/>
      <c r="I256" s="262"/>
      <c r="J256" s="269"/>
      <c r="K256" s="262"/>
      <c r="M256" s="263" t="s">
        <v>1278</v>
      </c>
      <c r="O256" s="251"/>
    </row>
    <row r="257" spans="1:80">
      <c r="A257" s="252">
        <v>95</v>
      </c>
      <c r="B257" s="253" t="s">
        <v>1279</v>
      </c>
      <c r="C257" s="254" t="s">
        <v>1280</v>
      </c>
      <c r="D257" s="255" t="s">
        <v>312</v>
      </c>
      <c r="E257" s="256">
        <v>12.94</v>
      </c>
      <c r="F257" s="256"/>
      <c r="G257" s="257">
        <f>E257*F257</f>
        <v>0</v>
      </c>
      <c r="H257" s="258">
        <v>4.0000000000000003E-5</v>
      </c>
      <c r="I257" s="259">
        <f>E257*H257</f>
        <v>5.176E-4</v>
      </c>
      <c r="J257" s="258">
        <v>0</v>
      </c>
      <c r="K257" s="259">
        <f>E257*J257</f>
        <v>0</v>
      </c>
      <c r="O257" s="251">
        <v>2</v>
      </c>
      <c r="AA257" s="226">
        <v>1</v>
      </c>
      <c r="AB257" s="226">
        <v>0</v>
      </c>
      <c r="AC257" s="226">
        <v>0</v>
      </c>
      <c r="AZ257" s="226">
        <v>2</v>
      </c>
      <c r="BA257" s="226">
        <f>IF(AZ257=1,G257,0)</f>
        <v>0</v>
      </c>
      <c r="BB257" s="226">
        <f>IF(AZ257=2,G257,0)</f>
        <v>0</v>
      </c>
      <c r="BC257" s="226">
        <f>IF(AZ257=3,G257,0)</f>
        <v>0</v>
      </c>
      <c r="BD257" s="226">
        <f>IF(AZ257=4,G257,0)</f>
        <v>0</v>
      </c>
      <c r="BE257" s="226">
        <f>IF(AZ257=5,G257,0)</f>
        <v>0</v>
      </c>
      <c r="CA257" s="251">
        <v>1</v>
      </c>
      <c r="CB257" s="251">
        <v>0</v>
      </c>
    </row>
    <row r="258" spans="1:80">
      <c r="A258" s="260"/>
      <c r="B258" s="264"/>
      <c r="C258" s="322" t="s">
        <v>1281</v>
      </c>
      <c r="D258" s="323"/>
      <c r="E258" s="265">
        <v>12.94</v>
      </c>
      <c r="F258" s="266"/>
      <c r="G258" s="267"/>
      <c r="H258" s="268"/>
      <c r="I258" s="262"/>
      <c r="J258" s="269"/>
      <c r="K258" s="262"/>
      <c r="M258" s="263" t="s">
        <v>1281</v>
      </c>
      <c r="O258" s="251"/>
    </row>
    <row r="259" spans="1:80">
      <c r="A259" s="252">
        <v>96</v>
      </c>
      <c r="B259" s="253" t="s">
        <v>888</v>
      </c>
      <c r="C259" s="254" t="s">
        <v>889</v>
      </c>
      <c r="D259" s="255" t="s">
        <v>646</v>
      </c>
      <c r="E259" s="256">
        <v>34.365000000000002</v>
      </c>
      <c r="F259" s="256"/>
      <c r="G259" s="257">
        <f>E259*F259</f>
        <v>0</v>
      </c>
      <c r="H259" s="258">
        <v>1E-3</v>
      </c>
      <c r="I259" s="259">
        <f>E259*H259</f>
        <v>3.4365E-2</v>
      </c>
      <c r="J259" s="258"/>
      <c r="K259" s="259">
        <f>E259*J259</f>
        <v>0</v>
      </c>
      <c r="O259" s="251">
        <v>2</v>
      </c>
      <c r="AA259" s="226">
        <v>3</v>
      </c>
      <c r="AB259" s="226">
        <v>7</v>
      </c>
      <c r="AC259" s="226">
        <v>58582139</v>
      </c>
      <c r="AZ259" s="226">
        <v>2</v>
      </c>
      <c r="BA259" s="226">
        <f>IF(AZ259=1,G259,0)</f>
        <v>0</v>
      </c>
      <c r="BB259" s="226">
        <f>IF(AZ259=2,G259,0)</f>
        <v>0</v>
      </c>
      <c r="BC259" s="226">
        <f>IF(AZ259=3,G259,0)</f>
        <v>0</v>
      </c>
      <c r="BD259" s="226">
        <f>IF(AZ259=4,G259,0)</f>
        <v>0</v>
      </c>
      <c r="BE259" s="226">
        <f>IF(AZ259=5,G259,0)</f>
        <v>0</v>
      </c>
      <c r="CA259" s="251">
        <v>3</v>
      </c>
      <c r="CB259" s="251">
        <v>7</v>
      </c>
    </row>
    <row r="260" spans="1:80">
      <c r="A260" s="260"/>
      <c r="B260" s="261"/>
      <c r="C260" s="319" t="s">
        <v>890</v>
      </c>
      <c r="D260" s="320"/>
      <c r="E260" s="320"/>
      <c r="F260" s="320"/>
      <c r="G260" s="321"/>
      <c r="I260" s="262"/>
      <c r="K260" s="262"/>
      <c r="L260" s="263" t="s">
        <v>890</v>
      </c>
      <c r="O260" s="251">
        <v>3</v>
      </c>
    </row>
    <row r="261" spans="1:80">
      <c r="A261" s="260"/>
      <c r="B261" s="261"/>
      <c r="C261" s="319" t="s">
        <v>891</v>
      </c>
      <c r="D261" s="320"/>
      <c r="E261" s="320"/>
      <c r="F261" s="320"/>
      <c r="G261" s="321"/>
      <c r="I261" s="262"/>
      <c r="K261" s="262"/>
      <c r="L261" s="263" t="s">
        <v>891</v>
      </c>
      <c r="O261" s="251">
        <v>3</v>
      </c>
    </row>
    <row r="262" spans="1:80">
      <c r="A262" s="260"/>
      <c r="B262" s="261"/>
      <c r="C262" s="319"/>
      <c r="D262" s="320"/>
      <c r="E262" s="320"/>
      <c r="F262" s="320"/>
      <c r="G262" s="321"/>
      <c r="I262" s="262"/>
      <c r="K262" s="262"/>
      <c r="L262" s="263"/>
      <c r="O262" s="251">
        <v>3</v>
      </c>
    </row>
    <row r="263" spans="1:80">
      <c r="A263" s="260"/>
      <c r="B263" s="261"/>
      <c r="C263" s="319" t="s">
        <v>892</v>
      </c>
      <c r="D263" s="320"/>
      <c r="E263" s="320"/>
      <c r="F263" s="320"/>
      <c r="G263" s="321"/>
      <c r="I263" s="262"/>
      <c r="K263" s="262"/>
      <c r="L263" s="263" t="s">
        <v>892</v>
      </c>
      <c r="O263" s="251">
        <v>3</v>
      </c>
    </row>
    <row r="264" spans="1:80">
      <c r="A264" s="260"/>
      <c r="B264" s="264"/>
      <c r="C264" s="322" t="s">
        <v>1282</v>
      </c>
      <c r="D264" s="323"/>
      <c r="E264" s="265">
        <v>34.365000000000002</v>
      </c>
      <c r="F264" s="266"/>
      <c r="G264" s="267"/>
      <c r="H264" s="268"/>
      <c r="I264" s="262"/>
      <c r="J264" s="269"/>
      <c r="K264" s="262"/>
      <c r="M264" s="263" t="s">
        <v>1282</v>
      </c>
      <c r="O264" s="251"/>
    </row>
    <row r="265" spans="1:80" ht="22.5">
      <c r="A265" s="252">
        <v>97</v>
      </c>
      <c r="B265" s="253" t="s">
        <v>1283</v>
      </c>
      <c r="C265" s="254" t="s">
        <v>1284</v>
      </c>
      <c r="D265" s="255" t="s">
        <v>312</v>
      </c>
      <c r="E265" s="256">
        <v>2.4</v>
      </c>
      <c r="F265" s="256"/>
      <c r="G265" s="257">
        <f>E265*F265</f>
        <v>0</v>
      </c>
      <c r="H265" s="258">
        <v>2.5999999999999998E-4</v>
      </c>
      <c r="I265" s="259">
        <f>E265*H265</f>
        <v>6.2399999999999988E-4</v>
      </c>
      <c r="J265" s="258">
        <v>0</v>
      </c>
      <c r="K265" s="259">
        <f>E265*J265</f>
        <v>0</v>
      </c>
      <c r="O265" s="251">
        <v>2</v>
      </c>
      <c r="AA265" s="226">
        <v>1</v>
      </c>
      <c r="AB265" s="226">
        <v>7</v>
      </c>
      <c r="AC265" s="226">
        <v>7</v>
      </c>
      <c r="AZ265" s="226">
        <v>2</v>
      </c>
      <c r="BA265" s="226">
        <f>IF(AZ265=1,G265,0)</f>
        <v>0</v>
      </c>
      <c r="BB265" s="226">
        <f>IF(AZ265=2,G265,0)</f>
        <v>0</v>
      </c>
      <c r="BC265" s="226">
        <f>IF(AZ265=3,G265,0)</f>
        <v>0</v>
      </c>
      <c r="BD265" s="226">
        <f>IF(AZ265=4,G265,0)</f>
        <v>0</v>
      </c>
      <c r="BE265" s="226">
        <f>IF(AZ265=5,G265,0)</f>
        <v>0</v>
      </c>
      <c r="CA265" s="251">
        <v>1</v>
      </c>
      <c r="CB265" s="251">
        <v>7</v>
      </c>
    </row>
    <row r="266" spans="1:80">
      <c r="A266" s="260"/>
      <c r="B266" s="264"/>
      <c r="C266" s="322" t="s">
        <v>1285</v>
      </c>
      <c r="D266" s="323"/>
      <c r="E266" s="265">
        <v>2.4</v>
      </c>
      <c r="F266" s="266"/>
      <c r="G266" s="267"/>
      <c r="H266" s="268"/>
      <c r="I266" s="262"/>
      <c r="J266" s="269"/>
      <c r="K266" s="262"/>
      <c r="M266" s="263" t="s">
        <v>1285</v>
      </c>
      <c r="O266" s="251"/>
    </row>
    <row r="267" spans="1:80">
      <c r="A267" s="252">
        <v>98</v>
      </c>
      <c r="B267" s="253" t="s">
        <v>1286</v>
      </c>
      <c r="C267" s="254" t="s">
        <v>1287</v>
      </c>
      <c r="D267" s="255" t="s">
        <v>12</v>
      </c>
      <c r="E267" s="256">
        <f>SUM(G212:G266)/100</f>
        <v>0</v>
      </c>
      <c r="F267" s="256"/>
      <c r="G267" s="257">
        <f>E267*F267</f>
        <v>0</v>
      </c>
      <c r="H267" s="258">
        <v>0</v>
      </c>
      <c r="I267" s="259">
        <f>E267*H267</f>
        <v>0</v>
      </c>
      <c r="J267" s="258"/>
      <c r="K267" s="259">
        <f>E267*J267</f>
        <v>0</v>
      </c>
      <c r="O267" s="251">
        <v>2</v>
      </c>
      <c r="AA267" s="226">
        <v>7</v>
      </c>
      <c r="AB267" s="226">
        <v>1002</v>
      </c>
      <c r="AC267" s="226">
        <v>5</v>
      </c>
      <c r="AZ267" s="226">
        <v>2</v>
      </c>
      <c r="BA267" s="226">
        <f>IF(AZ267=1,G267,0)</f>
        <v>0</v>
      </c>
      <c r="BB267" s="226">
        <f>IF(AZ267=2,G267,0)</f>
        <v>0</v>
      </c>
      <c r="BC267" s="226">
        <f>IF(AZ267=3,G267,0)</f>
        <v>0</v>
      </c>
      <c r="BD267" s="226">
        <f>IF(AZ267=4,G267,0)</f>
        <v>0</v>
      </c>
      <c r="BE267" s="226">
        <f>IF(AZ267=5,G267,0)</f>
        <v>0</v>
      </c>
      <c r="CA267" s="251">
        <v>7</v>
      </c>
      <c r="CB267" s="251">
        <v>1002</v>
      </c>
    </row>
    <row r="268" spans="1:80">
      <c r="A268" s="270"/>
      <c r="B268" s="271" t="s">
        <v>100</v>
      </c>
      <c r="C268" s="272" t="s">
        <v>857</v>
      </c>
      <c r="D268" s="273"/>
      <c r="E268" s="274"/>
      <c r="F268" s="275"/>
      <c r="G268" s="276">
        <f>SUM(G212:G267)</f>
        <v>0</v>
      </c>
      <c r="H268" s="277"/>
      <c r="I268" s="278">
        <f>SUM(I212:I267)</f>
        <v>0.22245225000000005</v>
      </c>
      <c r="J268" s="277"/>
      <c r="K268" s="278">
        <f>SUM(K212:K267)</f>
        <v>0</v>
      </c>
      <c r="O268" s="251">
        <v>4</v>
      </c>
      <c r="BA268" s="279">
        <f>SUM(BA212:BA267)</f>
        <v>0</v>
      </c>
      <c r="BB268" s="279">
        <f>SUM(BB212:BB267)</f>
        <v>0</v>
      </c>
      <c r="BC268" s="279">
        <f>SUM(BC212:BC267)</f>
        <v>0</v>
      </c>
      <c r="BD268" s="279">
        <f>SUM(BD212:BD267)</f>
        <v>0</v>
      </c>
      <c r="BE268" s="279">
        <f>SUM(BE212:BE267)</f>
        <v>0</v>
      </c>
    </row>
    <row r="269" spans="1:80">
      <c r="A269" s="241" t="s">
        <v>96</v>
      </c>
      <c r="B269" s="242" t="s">
        <v>1288</v>
      </c>
      <c r="C269" s="243" t="s">
        <v>1289</v>
      </c>
      <c r="D269" s="244"/>
      <c r="E269" s="245"/>
      <c r="F269" s="245"/>
      <c r="G269" s="246"/>
      <c r="H269" s="247"/>
      <c r="I269" s="248"/>
      <c r="J269" s="249"/>
      <c r="K269" s="250"/>
      <c r="O269" s="251">
        <v>1</v>
      </c>
    </row>
    <row r="270" spans="1:80">
      <c r="A270" s="252">
        <v>99</v>
      </c>
      <c r="B270" s="253" t="s">
        <v>1291</v>
      </c>
      <c r="C270" s="254" t="s">
        <v>1292</v>
      </c>
      <c r="D270" s="255" t="s">
        <v>312</v>
      </c>
      <c r="E270" s="256">
        <v>16.54</v>
      </c>
      <c r="F270" s="256"/>
      <c r="G270" s="257">
        <f>E270*F270</f>
        <v>0</v>
      </c>
      <c r="H270" s="258">
        <v>0</v>
      </c>
      <c r="I270" s="259">
        <f>E270*H270</f>
        <v>0</v>
      </c>
      <c r="J270" s="258">
        <v>0</v>
      </c>
      <c r="K270" s="259">
        <f>E270*J270</f>
        <v>0</v>
      </c>
      <c r="O270" s="251">
        <v>2</v>
      </c>
      <c r="AA270" s="226">
        <v>1</v>
      </c>
      <c r="AB270" s="226">
        <v>7</v>
      </c>
      <c r="AC270" s="226">
        <v>7</v>
      </c>
      <c r="AZ270" s="226">
        <v>2</v>
      </c>
      <c r="BA270" s="226">
        <f>IF(AZ270=1,G270,0)</f>
        <v>0</v>
      </c>
      <c r="BB270" s="226">
        <f>IF(AZ270=2,G270,0)</f>
        <v>0</v>
      </c>
      <c r="BC270" s="226">
        <f>IF(AZ270=3,G270,0)</f>
        <v>0</v>
      </c>
      <c r="BD270" s="226">
        <f>IF(AZ270=4,G270,0)</f>
        <v>0</v>
      </c>
      <c r="BE270" s="226">
        <f>IF(AZ270=5,G270,0)</f>
        <v>0</v>
      </c>
      <c r="CA270" s="251">
        <v>1</v>
      </c>
      <c r="CB270" s="251">
        <v>7</v>
      </c>
    </row>
    <row r="271" spans="1:80">
      <c r="A271" s="260"/>
      <c r="B271" s="264"/>
      <c r="C271" s="322" t="s">
        <v>1293</v>
      </c>
      <c r="D271" s="323"/>
      <c r="E271" s="265">
        <v>10.78</v>
      </c>
      <c r="F271" s="266"/>
      <c r="G271" s="267"/>
      <c r="H271" s="268"/>
      <c r="I271" s="262"/>
      <c r="J271" s="269"/>
      <c r="K271" s="262"/>
      <c r="M271" s="263" t="s">
        <v>1293</v>
      </c>
      <c r="O271" s="251"/>
    </row>
    <row r="272" spans="1:80">
      <c r="A272" s="260"/>
      <c r="B272" s="264"/>
      <c r="C272" s="322" t="s">
        <v>1294</v>
      </c>
      <c r="D272" s="323"/>
      <c r="E272" s="265">
        <v>5.76</v>
      </c>
      <c r="F272" s="266"/>
      <c r="G272" s="267"/>
      <c r="H272" s="268"/>
      <c r="I272" s="262"/>
      <c r="J272" s="269"/>
      <c r="K272" s="262"/>
      <c r="M272" s="263" t="s">
        <v>1294</v>
      </c>
      <c r="O272" s="251"/>
    </row>
    <row r="273" spans="1:80" ht="22.5">
      <c r="A273" s="252">
        <v>100</v>
      </c>
      <c r="B273" s="253" t="s">
        <v>1295</v>
      </c>
      <c r="C273" s="254" t="s">
        <v>1296</v>
      </c>
      <c r="D273" s="255" t="s">
        <v>312</v>
      </c>
      <c r="E273" s="256">
        <v>16.54</v>
      </c>
      <c r="F273" s="256"/>
      <c r="G273" s="257">
        <f>E273*F273</f>
        <v>0</v>
      </c>
      <c r="H273" s="258">
        <v>2.2000000000000001E-4</v>
      </c>
      <c r="I273" s="259">
        <f>E273*H273</f>
        <v>3.6387999999999998E-3</v>
      </c>
      <c r="J273" s="258"/>
      <c r="K273" s="259">
        <f>E273*J273</f>
        <v>0</v>
      </c>
      <c r="O273" s="251">
        <v>2</v>
      </c>
      <c r="AA273" s="226">
        <v>3</v>
      </c>
      <c r="AB273" s="226">
        <v>0</v>
      </c>
      <c r="AC273" s="226" t="s">
        <v>1295</v>
      </c>
      <c r="AZ273" s="226">
        <v>2</v>
      </c>
      <c r="BA273" s="226">
        <f>IF(AZ273=1,G273,0)</f>
        <v>0</v>
      </c>
      <c r="BB273" s="226">
        <f>IF(AZ273=2,G273,0)</f>
        <v>0</v>
      </c>
      <c r="BC273" s="226">
        <f>IF(AZ273=3,G273,0)</f>
        <v>0</v>
      </c>
      <c r="BD273" s="226">
        <f>IF(AZ273=4,G273,0)</f>
        <v>0</v>
      </c>
      <c r="BE273" s="226">
        <f>IF(AZ273=5,G273,0)</f>
        <v>0</v>
      </c>
      <c r="CA273" s="251">
        <v>3</v>
      </c>
      <c r="CB273" s="251">
        <v>0</v>
      </c>
    </row>
    <row r="274" spans="1:80">
      <c r="A274" s="260"/>
      <c r="B274" s="261"/>
      <c r="C274" s="319" t="s">
        <v>336</v>
      </c>
      <c r="D274" s="320"/>
      <c r="E274" s="320"/>
      <c r="F274" s="320"/>
      <c r="G274" s="321"/>
      <c r="I274" s="262"/>
      <c r="K274" s="262"/>
      <c r="L274" s="263" t="s">
        <v>336</v>
      </c>
      <c r="O274" s="251">
        <v>3</v>
      </c>
    </row>
    <row r="275" spans="1:80">
      <c r="A275" s="260"/>
      <c r="B275" s="264"/>
      <c r="C275" s="322" t="s">
        <v>1293</v>
      </c>
      <c r="D275" s="323"/>
      <c r="E275" s="265">
        <v>10.78</v>
      </c>
      <c r="F275" s="266"/>
      <c r="G275" s="267"/>
      <c r="H275" s="268"/>
      <c r="I275" s="262"/>
      <c r="J275" s="269"/>
      <c r="K275" s="262"/>
      <c r="M275" s="263" t="s">
        <v>1293</v>
      </c>
      <c r="O275" s="251"/>
    </row>
    <row r="276" spans="1:80">
      <c r="A276" s="260"/>
      <c r="B276" s="264"/>
      <c r="C276" s="322" t="s">
        <v>1294</v>
      </c>
      <c r="D276" s="323"/>
      <c r="E276" s="265">
        <v>5.76</v>
      </c>
      <c r="F276" s="266"/>
      <c r="G276" s="267"/>
      <c r="H276" s="268"/>
      <c r="I276" s="262"/>
      <c r="J276" s="269"/>
      <c r="K276" s="262"/>
      <c r="M276" s="263" t="s">
        <v>1294</v>
      </c>
      <c r="O276" s="251"/>
    </row>
    <row r="277" spans="1:80" ht="22.5">
      <c r="A277" s="252">
        <v>101</v>
      </c>
      <c r="B277" s="253" t="s">
        <v>1297</v>
      </c>
      <c r="C277" s="254" t="s">
        <v>1298</v>
      </c>
      <c r="D277" s="255" t="s">
        <v>110</v>
      </c>
      <c r="E277" s="256">
        <v>25.41</v>
      </c>
      <c r="F277" s="256"/>
      <c r="G277" s="257">
        <f>E277*F277</f>
        <v>0</v>
      </c>
      <c r="H277" s="258">
        <v>2.7000000000000001E-3</v>
      </c>
      <c r="I277" s="259">
        <f>E277*H277</f>
        <v>6.8607000000000001E-2</v>
      </c>
      <c r="J277" s="258">
        <v>0</v>
      </c>
      <c r="K277" s="259">
        <f>E277*J277</f>
        <v>0</v>
      </c>
      <c r="O277" s="251">
        <v>2</v>
      </c>
      <c r="AA277" s="226">
        <v>1</v>
      </c>
      <c r="AB277" s="226">
        <v>7</v>
      </c>
      <c r="AC277" s="226">
        <v>7</v>
      </c>
      <c r="AZ277" s="226">
        <v>2</v>
      </c>
      <c r="BA277" s="226">
        <f>IF(AZ277=1,G277,0)</f>
        <v>0</v>
      </c>
      <c r="BB277" s="226">
        <f>IF(AZ277=2,G277,0)</f>
        <v>0</v>
      </c>
      <c r="BC277" s="226">
        <f>IF(AZ277=3,G277,0)</f>
        <v>0</v>
      </c>
      <c r="BD277" s="226">
        <f>IF(AZ277=4,G277,0)</f>
        <v>0</v>
      </c>
      <c r="BE277" s="226">
        <f>IF(AZ277=5,G277,0)</f>
        <v>0</v>
      </c>
      <c r="CA277" s="251">
        <v>1</v>
      </c>
      <c r="CB277" s="251">
        <v>7</v>
      </c>
    </row>
    <row r="278" spans="1:80">
      <c r="A278" s="260"/>
      <c r="B278" s="261"/>
      <c r="C278" s="319" t="s">
        <v>860</v>
      </c>
      <c r="D278" s="320"/>
      <c r="E278" s="320"/>
      <c r="F278" s="320"/>
      <c r="G278" s="321"/>
      <c r="I278" s="262"/>
      <c r="K278" s="262"/>
      <c r="L278" s="263" t="s">
        <v>860</v>
      </c>
      <c r="O278" s="251">
        <v>3</v>
      </c>
    </row>
    <row r="279" spans="1:80">
      <c r="A279" s="260"/>
      <c r="B279" s="261"/>
      <c r="C279" s="319" t="s">
        <v>861</v>
      </c>
      <c r="D279" s="320"/>
      <c r="E279" s="320"/>
      <c r="F279" s="320"/>
      <c r="G279" s="321"/>
      <c r="I279" s="262"/>
      <c r="K279" s="262"/>
      <c r="L279" s="263" t="s">
        <v>861</v>
      </c>
      <c r="O279" s="251">
        <v>3</v>
      </c>
    </row>
    <row r="280" spans="1:80">
      <c r="A280" s="260"/>
      <c r="B280" s="261"/>
      <c r="C280" s="319" t="s">
        <v>862</v>
      </c>
      <c r="D280" s="320"/>
      <c r="E280" s="320"/>
      <c r="F280" s="320"/>
      <c r="G280" s="321"/>
      <c r="I280" s="262"/>
      <c r="K280" s="262"/>
      <c r="L280" s="263" t="s">
        <v>862</v>
      </c>
      <c r="O280" s="251">
        <v>3</v>
      </c>
    </row>
    <row r="281" spans="1:80">
      <c r="A281" s="260"/>
      <c r="B281" s="261"/>
      <c r="C281" s="319" t="s">
        <v>863</v>
      </c>
      <c r="D281" s="320"/>
      <c r="E281" s="320"/>
      <c r="F281" s="320"/>
      <c r="G281" s="321"/>
      <c r="I281" s="262"/>
      <c r="K281" s="262"/>
      <c r="L281" s="263" t="s">
        <v>863</v>
      </c>
      <c r="O281" s="251">
        <v>3</v>
      </c>
    </row>
    <row r="282" spans="1:80">
      <c r="A282" s="260"/>
      <c r="B282" s="261"/>
      <c r="C282" s="319" t="s">
        <v>864</v>
      </c>
      <c r="D282" s="320"/>
      <c r="E282" s="320"/>
      <c r="F282" s="320"/>
      <c r="G282" s="321"/>
      <c r="I282" s="262"/>
      <c r="K282" s="262"/>
      <c r="L282" s="263" t="s">
        <v>864</v>
      </c>
      <c r="O282" s="251">
        <v>3</v>
      </c>
    </row>
    <row r="283" spans="1:80">
      <c r="A283" s="260"/>
      <c r="B283" s="261"/>
      <c r="C283" s="319" t="s">
        <v>865</v>
      </c>
      <c r="D283" s="320"/>
      <c r="E283" s="320"/>
      <c r="F283" s="320"/>
      <c r="G283" s="321"/>
      <c r="I283" s="262"/>
      <c r="K283" s="262"/>
      <c r="L283" s="263" t="s">
        <v>865</v>
      </c>
      <c r="O283" s="251">
        <v>3</v>
      </c>
    </row>
    <row r="284" spans="1:80">
      <c r="A284" s="260"/>
      <c r="B284" s="264"/>
      <c r="C284" s="322" t="s">
        <v>1299</v>
      </c>
      <c r="D284" s="323"/>
      <c r="E284" s="265">
        <v>3</v>
      </c>
      <c r="F284" s="266"/>
      <c r="G284" s="267"/>
      <c r="H284" s="268"/>
      <c r="I284" s="262"/>
      <c r="J284" s="269"/>
      <c r="K284" s="262"/>
      <c r="M284" s="263" t="s">
        <v>1299</v>
      </c>
      <c r="O284" s="251"/>
    </row>
    <row r="285" spans="1:80">
      <c r="A285" s="260"/>
      <c r="B285" s="264"/>
      <c r="C285" s="322" t="s">
        <v>1066</v>
      </c>
      <c r="D285" s="323"/>
      <c r="E285" s="265">
        <v>0.68</v>
      </c>
      <c r="F285" s="266"/>
      <c r="G285" s="267"/>
      <c r="H285" s="268"/>
      <c r="I285" s="262"/>
      <c r="J285" s="269"/>
      <c r="K285" s="262"/>
      <c r="M285" s="263" t="s">
        <v>1066</v>
      </c>
      <c r="O285" s="251"/>
    </row>
    <row r="286" spans="1:80">
      <c r="A286" s="260"/>
      <c r="B286" s="264"/>
      <c r="C286" s="322" t="s">
        <v>1300</v>
      </c>
      <c r="D286" s="323"/>
      <c r="E286" s="265">
        <v>22.72</v>
      </c>
      <c r="F286" s="266"/>
      <c r="G286" s="267"/>
      <c r="H286" s="268"/>
      <c r="I286" s="262"/>
      <c r="J286" s="269"/>
      <c r="K286" s="262"/>
      <c r="M286" s="263" t="s">
        <v>1300</v>
      </c>
      <c r="O286" s="251"/>
    </row>
    <row r="287" spans="1:80">
      <c r="A287" s="260"/>
      <c r="B287" s="264"/>
      <c r="C287" s="322" t="s">
        <v>1301</v>
      </c>
      <c r="D287" s="323"/>
      <c r="E287" s="265">
        <v>0.38</v>
      </c>
      <c r="F287" s="266"/>
      <c r="G287" s="267"/>
      <c r="H287" s="268"/>
      <c r="I287" s="262"/>
      <c r="J287" s="269"/>
      <c r="K287" s="262"/>
      <c r="M287" s="263" t="s">
        <v>1301</v>
      </c>
      <c r="O287" s="251"/>
    </row>
    <row r="288" spans="1:80">
      <c r="A288" s="260"/>
      <c r="B288" s="264"/>
      <c r="C288" s="322" t="s">
        <v>1302</v>
      </c>
      <c r="D288" s="323"/>
      <c r="E288" s="265">
        <v>-1.6</v>
      </c>
      <c r="F288" s="266"/>
      <c r="G288" s="267"/>
      <c r="H288" s="268"/>
      <c r="I288" s="262"/>
      <c r="J288" s="269"/>
      <c r="K288" s="262"/>
      <c r="M288" s="263" t="s">
        <v>1302</v>
      </c>
      <c r="O288" s="251"/>
    </row>
    <row r="289" spans="1:80">
      <c r="A289" s="260"/>
      <c r="B289" s="264"/>
      <c r="C289" s="322" t="s">
        <v>1303</v>
      </c>
      <c r="D289" s="323"/>
      <c r="E289" s="265">
        <v>-1.7</v>
      </c>
      <c r="F289" s="266"/>
      <c r="G289" s="267"/>
      <c r="H289" s="268"/>
      <c r="I289" s="262"/>
      <c r="J289" s="269"/>
      <c r="K289" s="262"/>
      <c r="M289" s="263" t="s">
        <v>1303</v>
      </c>
      <c r="O289" s="251"/>
    </row>
    <row r="290" spans="1:80">
      <c r="A290" s="260"/>
      <c r="B290" s="264"/>
      <c r="C290" s="322" t="s">
        <v>1304</v>
      </c>
      <c r="D290" s="323"/>
      <c r="E290" s="265">
        <v>1.93</v>
      </c>
      <c r="F290" s="266"/>
      <c r="G290" s="267"/>
      <c r="H290" s="268"/>
      <c r="I290" s="262"/>
      <c r="J290" s="269"/>
      <c r="K290" s="262"/>
      <c r="M290" s="263" t="s">
        <v>1304</v>
      </c>
      <c r="O290" s="251"/>
    </row>
    <row r="291" spans="1:80" ht="22.5">
      <c r="A291" s="252">
        <v>102</v>
      </c>
      <c r="B291" s="253" t="s">
        <v>1305</v>
      </c>
      <c r="C291" s="254" t="s">
        <v>1306</v>
      </c>
      <c r="D291" s="255" t="s">
        <v>110</v>
      </c>
      <c r="E291" s="256">
        <v>25.41</v>
      </c>
      <c r="F291" s="256"/>
      <c r="G291" s="257">
        <f>E291*F291</f>
        <v>0</v>
      </c>
      <c r="H291" s="258">
        <v>1.2200000000000001E-2</v>
      </c>
      <c r="I291" s="259">
        <f>E291*H291</f>
        <v>0.310002</v>
      </c>
      <c r="J291" s="258"/>
      <c r="K291" s="259">
        <f>E291*J291</f>
        <v>0</v>
      </c>
      <c r="O291" s="251">
        <v>2</v>
      </c>
      <c r="AA291" s="226">
        <v>3</v>
      </c>
      <c r="AB291" s="226">
        <v>7</v>
      </c>
      <c r="AC291" s="226">
        <v>597813602</v>
      </c>
      <c r="AZ291" s="226">
        <v>2</v>
      </c>
      <c r="BA291" s="226">
        <f>IF(AZ291=1,G291,0)</f>
        <v>0</v>
      </c>
      <c r="BB291" s="226">
        <f>IF(AZ291=2,G291,0)</f>
        <v>0</v>
      </c>
      <c r="BC291" s="226">
        <f>IF(AZ291=3,G291,0)</f>
        <v>0</v>
      </c>
      <c r="BD291" s="226">
        <f>IF(AZ291=4,G291,0)</f>
        <v>0</v>
      </c>
      <c r="BE291" s="226">
        <f>IF(AZ291=5,G291,0)</f>
        <v>0</v>
      </c>
      <c r="CA291" s="251">
        <v>3</v>
      </c>
      <c r="CB291" s="251">
        <v>7</v>
      </c>
    </row>
    <row r="292" spans="1:80">
      <c r="A292" s="260"/>
      <c r="B292" s="261"/>
      <c r="C292" s="319" t="s">
        <v>336</v>
      </c>
      <c r="D292" s="320"/>
      <c r="E292" s="320"/>
      <c r="F292" s="320"/>
      <c r="G292" s="321"/>
      <c r="I292" s="262"/>
      <c r="K292" s="262"/>
      <c r="L292" s="263" t="s">
        <v>336</v>
      </c>
      <c r="O292" s="251">
        <v>3</v>
      </c>
    </row>
    <row r="293" spans="1:80">
      <c r="A293" s="260"/>
      <c r="B293" s="264"/>
      <c r="C293" s="322" t="s">
        <v>1299</v>
      </c>
      <c r="D293" s="323"/>
      <c r="E293" s="265">
        <v>3</v>
      </c>
      <c r="F293" s="266"/>
      <c r="G293" s="267"/>
      <c r="H293" s="268"/>
      <c r="I293" s="262"/>
      <c r="J293" s="269"/>
      <c r="K293" s="262"/>
      <c r="M293" s="263" t="s">
        <v>1299</v>
      </c>
      <c r="O293" s="251"/>
    </row>
    <row r="294" spans="1:80">
      <c r="A294" s="260"/>
      <c r="B294" s="264"/>
      <c r="C294" s="322" t="s">
        <v>1066</v>
      </c>
      <c r="D294" s="323"/>
      <c r="E294" s="265">
        <v>0.68</v>
      </c>
      <c r="F294" s="266"/>
      <c r="G294" s="267"/>
      <c r="H294" s="268"/>
      <c r="I294" s="262"/>
      <c r="J294" s="269"/>
      <c r="K294" s="262"/>
      <c r="M294" s="263" t="s">
        <v>1066</v>
      </c>
      <c r="O294" s="251"/>
    </row>
    <row r="295" spans="1:80">
      <c r="A295" s="260"/>
      <c r="B295" s="264"/>
      <c r="C295" s="322" t="s">
        <v>1300</v>
      </c>
      <c r="D295" s="323"/>
      <c r="E295" s="265">
        <v>22.72</v>
      </c>
      <c r="F295" s="266"/>
      <c r="G295" s="267"/>
      <c r="H295" s="268"/>
      <c r="I295" s="262"/>
      <c r="J295" s="269"/>
      <c r="K295" s="262"/>
      <c r="M295" s="263" t="s">
        <v>1300</v>
      </c>
      <c r="O295" s="251"/>
    </row>
    <row r="296" spans="1:80">
      <c r="A296" s="260"/>
      <c r="B296" s="264"/>
      <c r="C296" s="322" t="s">
        <v>1301</v>
      </c>
      <c r="D296" s="323"/>
      <c r="E296" s="265">
        <v>0.38</v>
      </c>
      <c r="F296" s="266"/>
      <c r="G296" s="267"/>
      <c r="H296" s="268"/>
      <c r="I296" s="262"/>
      <c r="J296" s="269"/>
      <c r="K296" s="262"/>
      <c r="M296" s="263" t="s">
        <v>1301</v>
      </c>
      <c r="O296" s="251"/>
    </row>
    <row r="297" spans="1:80">
      <c r="A297" s="260"/>
      <c r="B297" s="264"/>
      <c r="C297" s="322" t="s">
        <v>1302</v>
      </c>
      <c r="D297" s="323"/>
      <c r="E297" s="265">
        <v>-1.6</v>
      </c>
      <c r="F297" s="266"/>
      <c r="G297" s="267"/>
      <c r="H297" s="268"/>
      <c r="I297" s="262"/>
      <c r="J297" s="269"/>
      <c r="K297" s="262"/>
      <c r="M297" s="263" t="s">
        <v>1302</v>
      </c>
      <c r="O297" s="251"/>
    </row>
    <row r="298" spans="1:80">
      <c r="A298" s="260"/>
      <c r="B298" s="264"/>
      <c r="C298" s="322" t="s">
        <v>1303</v>
      </c>
      <c r="D298" s="323"/>
      <c r="E298" s="265">
        <v>-1.7</v>
      </c>
      <c r="F298" s="266"/>
      <c r="G298" s="267"/>
      <c r="H298" s="268"/>
      <c r="I298" s="262"/>
      <c r="J298" s="269"/>
      <c r="K298" s="262"/>
      <c r="M298" s="263" t="s">
        <v>1303</v>
      </c>
      <c r="O298" s="251"/>
    </row>
    <row r="299" spans="1:80">
      <c r="A299" s="260"/>
      <c r="B299" s="264"/>
      <c r="C299" s="322" t="s">
        <v>1304</v>
      </c>
      <c r="D299" s="323"/>
      <c r="E299" s="265">
        <v>1.93</v>
      </c>
      <c r="F299" s="266"/>
      <c r="G299" s="267"/>
      <c r="H299" s="268"/>
      <c r="I299" s="262"/>
      <c r="J299" s="269"/>
      <c r="K299" s="262"/>
      <c r="M299" s="263" t="s">
        <v>1304</v>
      </c>
      <c r="O299" s="251"/>
    </row>
    <row r="300" spans="1:80">
      <c r="A300" s="252">
        <v>103</v>
      </c>
      <c r="B300" s="253" t="s">
        <v>1307</v>
      </c>
      <c r="C300" s="254" t="s">
        <v>1308</v>
      </c>
      <c r="D300" s="255" t="s">
        <v>312</v>
      </c>
      <c r="E300" s="256">
        <v>18.7</v>
      </c>
      <c r="F300" s="256"/>
      <c r="G300" s="257">
        <f>E300*F300</f>
        <v>0</v>
      </c>
      <c r="H300" s="258">
        <v>3.0000000000000001E-5</v>
      </c>
      <c r="I300" s="259">
        <f>E300*H300</f>
        <v>5.6099999999999998E-4</v>
      </c>
      <c r="J300" s="258">
        <v>0</v>
      </c>
      <c r="K300" s="259">
        <f>E300*J300</f>
        <v>0</v>
      </c>
      <c r="O300" s="251">
        <v>2</v>
      </c>
      <c r="AA300" s="226">
        <v>1</v>
      </c>
      <c r="AB300" s="226">
        <v>7</v>
      </c>
      <c r="AC300" s="226">
        <v>7</v>
      </c>
      <c r="AZ300" s="226">
        <v>2</v>
      </c>
      <c r="BA300" s="226">
        <f>IF(AZ300=1,G300,0)</f>
        <v>0</v>
      </c>
      <c r="BB300" s="226">
        <f>IF(AZ300=2,G300,0)</f>
        <v>0</v>
      </c>
      <c r="BC300" s="226">
        <f>IF(AZ300=3,G300,0)</f>
        <v>0</v>
      </c>
      <c r="BD300" s="226">
        <f>IF(AZ300=4,G300,0)</f>
        <v>0</v>
      </c>
      <c r="BE300" s="226">
        <f>IF(AZ300=5,G300,0)</f>
        <v>0</v>
      </c>
      <c r="CA300" s="251">
        <v>1</v>
      </c>
      <c r="CB300" s="251">
        <v>7</v>
      </c>
    </row>
    <row r="301" spans="1:80">
      <c r="A301" s="260"/>
      <c r="B301" s="264"/>
      <c r="C301" s="322" t="s">
        <v>1309</v>
      </c>
      <c r="D301" s="323"/>
      <c r="E301" s="265">
        <v>3.2</v>
      </c>
      <c r="F301" s="266"/>
      <c r="G301" s="267"/>
      <c r="H301" s="268"/>
      <c r="I301" s="262"/>
      <c r="J301" s="269"/>
      <c r="K301" s="262"/>
      <c r="M301" s="263" t="s">
        <v>1309</v>
      </c>
      <c r="O301" s="251"/>
    </row>
    <row r="302" spans="1:80">
      <c r="A302" s="260"/>
      <c r="B302" s="264"/>
      <c r="C302" s="322" t="s">
        <v>1310</v>
      </c>
      <c r="D302" s="323"/>
      <c r="E302" s="265">
        <v>15.5</v>
      </c>
      <c r="F302" s="266"/>
      <c r="G302" s="267"/>
      <c r="H302" s="268"/>
      <c r="I302" s="262"/>
      <c r="J302" s="269"/>
      <c r="K302" s="262"/>
      <c r="M302" s="263" t="s">
        <v>1310</v>
      </c>
      <c r="O302" s="251"/>
    </row>
    <row r="303" spans="1:80">
      <c r="A303" s="252">
        <v>104</v>
      </c>
      <c r="B303" s="253" t="s">
        <v>888</v>
      </c>
      <c r="C303" s="254" t="s">
        <v>889</v>
      </c>
      <c r="D303" s="255" t="s">
        <v>646</v>
      </c>
      <c r="E303" s="256">
        <v>127.05</v>
      </c>
      <c r="F303" s="256"/>
      <c r="G303" s="257">
        <f>E303*F303</f>
        <v>0</v>
      </c>
      <c r="H303" s="258">
        <v>1E-3</v>
      </c>
      <c r="I303" s="259">
        <f>E303*H303</f>
        <v>0.12705</v>
      </c>
      <c r="J303" s="258"/>
      <c r="K303" s="259">
        <f>E303*J303</f>
        <v>0</v>
      </c>
      <c r="O303" s="251">
        <v>2</v>
      </c>
      <c r="AA303" s="226">
        <v>3</v>
      </c>
      <c r="AB303" s="226">
        <v>9</v>
      </c>
      <c r="AC303" s="226">
        <v>58582139</v>
      </c>
      <c r="AZ303" s="226">
        <v>2</v>
      </c>
      <c r="BA303" s="226">
        <f>IF(AZ303=1,G303,0)</f>
        <v>0</v>
      </c>
      <c r="BB303" s="226">
        <f>IF(AZ303=2,G303,0)</f>
        <v>0</v>
      </c>
      <c r="BC303" s="226">
        <f>IF(AZ303=3,G303,0)</f>
        <v>0</v>
      </c>
      <c r="BD303" s="226">
        <f>IF(AZ303=4,G303,0)</f>
        <v>0</v>
      </c>
      <c r="BE303" s="226">
        <f>IF(AZ303=5,G303,0)</f>
        <v>0</v>
      </c>
      <c r="CA303" s="251">
        <v>3</v>
      </c>
      <c r="CB303" s="251">
        <v>9</v>
      </c>
    </row>
    <row r="304" spans="1:80">
      <c r="A304" s="260"/>
      <c r="B304" s="261"/>
      <c r="C304" s="319" t="s">
        <v>890</v>
      </c>
      <c r="D304" s="320"/>
      <c r="E304" s="320"/>
      <c r="F304" s="320"/>
      <c r="G304" s="321"/>
      <c r="I304" s="262"/>
      <c r="K304" s="262"/>
      <c r="L304" s="263" t="s">
        <v>890</v>
      </c>
      <c r="O304" s="251">
        <v>3</v>
      </c>
    </row>
    <row r="305" spans="1:80">
      <c r="A305" s="260"/>
      <c r="B305" s="261"/>
      <c r="C305" s="319" t="s">
        <v>891</v>
      </c>
      <c r="D305" s="320"/>
      <c r="E305" s="320"/>
      <c r="F305" s="320"/>
      <c r="G305" s="321"/>
      <c r="I305" s="262"/>
      <c r="K305" s="262"/>
      <c r="L305" s="263" t="s">
        <v>891</v>
      </c>
      <c r="O305" s="251">
        <v>3</v>
      </c>
    </row>
    <row r="306" spans="1:80">
      <c r="A306" s="260"/>
      <c r="B306" s="261"/>
      <c r="C306" s="319"/>
      <c r="D306" s="320"/>
      <c r="E306" s="320"/>
      <c r="F306" s="320"/>
      <c r="G306" s="321"/>
      <c r="I306" s="262"/>
      <c r="K306" s="262"/>
      <c r="L306" s="263"/>
      <c r="O306" s="251">
        <v>3</v>
      </c>
    </row>
    <row r="307" spans="1:80">
      <c r="A307" s="260"/>
      <c r="B307" s="261"/>
      <c r="C307" s="319" t="s">
        <v>892</v>
      </c>
      <c r="D307" s="320"/>
      <c r="E307" s="320"/>
      <c r="F307" s="320"/>
      <c r="G307" s="321"/>
      <c r="I307" s="262"/>
      <c r="K307" s="262"/>
      <c r="L307" s="263" t="s">
        <v>892</v>
      </c>
      <c r="O307" s="251">
        <v>3</v>
      </c>
    </row>
    <row r="308" spans="1:80">
      <c r="A308" s="260"/>
      <c r="B308" s="264"/>
      <c r="C308" s="322" t="s">
        <v>1311</v>
      </c>
      <c r="D308" s="323"/>
      <c r="E308" s="265">
        <v>127.05</v>
      </c>
      <c r="F308" s="266"/>
      <c r="G308" s="267"/>
      <c r="H308" s="268"/>
      <c r="I308" s="262"/>
      <c r="J308" s="269"/>
      <c r="K308" s="262"/>
      <c r="M308" s="263" t="s">
        <v>1311</v>
      </c>
      <c r="O308" s="251"/>
    </row>
    <row r="309" spans="1:80">
      <c r="A309" s="252">
        <v>105</v>
      </c>
      <c r="B309" s="253" t="s">
        <v>1312</v>
      </c>
      <c r="C309" s="254" t="s">
        <v>1313</v>
      </c>
      <c r="D309" s="255" t="s">
        <v>12</v>
      </c>
      <c r="E309" s="256">
        <f>SUM(G269:G308)/100</f>
        <v>0</v>
      </c>
      <c r="F309" s="256">
        <v>3.75</v>
      </c>
      <c r="G309" s="257">
        <f>E309*F309</f>
        <v>0</v>
      </c>
      <c r="H309" s="258">
        <v>0</v>
      </c>
      <c r="I309" s="259">
        <f>E309*H309</f>
        <v>0</v>
      </c>
      <c r="J309" s="258"/>
      <c r="K309" s="259">
        <f>E309*J309</f>
        <v>0</v>
      </c>
      <c r="O309" s="251">
        <v>2</v>
      </c>
      <c r="AA309" s="226">
        <v>7</v>
      </c>
      <c r="AB309" s="226">
        <v>1002</v>
      </c>
      <c r="AC309" s="226">
        <v>5</v>
      </c>
      <c r="AZ309" s="226">
        <v>2</v>
      </c>
      <c r="BA309" s="226">
        <f>IF(AZ309=1,G309,0)</f>
        <v>0</v>
      </c>
      <c r="BB309" s="226">
        <f>IF(AZ309=2,G309,0)</f>
        <v>0</v>
      </c>
      <c r="BC309" s="226">
        <f>IF(AZ309=3,G309,0)</f>
        <v>0</v>
      </c>
      <c r="BD309" s="226">
        <f>IF(AZ309=4,G309,0)</f>
        <v>0</v>
      </c>
      <c r="BE309" s="226">
        <f>IF(AZ309=5,G309,0)</f>
        <v>0</v>
      </c>
      <c r="CA309" s="251">
        <v>7</v>
      </c>
      <c r="CB309" s="251">
        <v>1002</v>
      </c>
    </row>
    <row r="310" spans="1:80">
      <c r="A310" s="270"/>
      <c r="B310" s="271" t="s">
        <v>100</v>
      </c>
      <c r="C310" s="272" t="s">
        <v>1290</v>
      </c>
      <c r="D310" s="273"/>
      <c r="E310" s="274"/>
      <c r="F310" s="275"/>
      <c r="G310" s="276">
        <f>SUM(G269:G309)</f>
        <v>0</v>
      </c>
      <c r="H310" s="277"/>
      <c r="I310" s="278">
        <f>SUM(I269:I309)</f>
        <v>0.50985879999999995</v>
      </c>
      <c r="J310" s="277"/>
      <c r="K310" s="278">
        <f>SUM(K269:K309)</f>
        <v>0</v>
      </c>
      <c r="O310" s="251">
        <v>4</v>
      </c>
      <c r="BA310" s="279">
        <f>SUM(BA269:BA309)</f>
        <v>0</v>
      </c>
      <c r="BB310" s="279">
        <f>SUM(BB269:BB309)</f>
        <v>0</v>
      </c>
      <c r="BC310" s="279">
        <f>SUM(BC269:BC309)</f>
        <v>0</v>
      </c>
      <c r="BD310" s="279">
        <f>SUM(BD269:BD309)</f>
        <v>0</v>
      </c>
      <c r="BE310" s="279">
        <f>SUM(BE269:BE309)</f>
        <v>0</v>
      </c>
    </row>
    <row r="311" spans="1:80">
      <c r="A311" s="241" t="s">
        <v>96</v>
      </c>
      <c r="B311" s="242" t="s">
        <v>896</v>
      </c>
      <c r="C311" s="243" t="s">
        <v>897</v>
      </c>
      <c r="D311" s="244"/>
      <c r="E311" s="245"/>
      <c r="F311" s="245"/>
      <c r="G311" s="246"/>
      <c r="H311" s="247"/>
      <c r="I311" s="248"/>
      <c r="J311" s="249"/>
      <c r="K311" s="250"/>
      <c r="O311" s="251">
        <v>1</v>
      </c>
    </row>
    <row r="312" spans="1:80" ht="22.5">
      <c r="A312" s="252">
        <v>106</v>
      </c>
      <c r="B312" s="253" t="s">
        <v>899</v>
      </c>
      <c r="C312" s="254" t="s">
        <v>900</v>
      </c>
      <c r="D312" s="255" t="s">
        <v>110</v>
      </c>
      <c r="E312" s="256">
        <v>0.9425</v>
      </c>
      <c r="F312" s="256"/>
      <c r="G312" s="257">
        <f>E312*F312</f>
        <v>0</v>
      </c>
      <c r="H312" s="258">
        <v>3.1E-4</v>
      </c>
      <c r="I312" s="259">
        <f>E312*H312</f>
        <v>2.9217499999999999E-4</v>
      </c>
      <c r="J312" s="258">
        <v>0</v>
      </c>
      <c r="K312" s="259">
        <f>E312*J312</f>
        <v>0</v>
      </c>
      <c r="O312" s="251">
        <v>2</v>
      </c>
      <c r="AA312" s="226">
        <v>1</v>
      </c>
      <c r="AB312" s="226">
        <v>0</v>
      </c>
      <c r="AC312" s="226">
        <v>0</v>
      </c>
      <c r="AZ312" s="226">
        <v>2</v>
      </c>
      <c r="BA312" s="226">
        <f>IF(AZ312=1,G312,0)</f>
        <v>0</v>
      </c>
      <c r="BB312" s="226">
        <f>IF(AZ312=2,G312,0)</f>
        <v>0</v>
      </c>
      <c r="BC312" s="226">
        <f>IF(AZ312=3,G312,0)</f>
        <v>0</v>
      </c>
      <c r="BD312" s="226">
        <f>IF(AZ312=4,G312,0)</f>
        <v>0</v>
      </c>
      <c r="BE312" s="226">
        <f>IF(AZ312=5,G312,0)</f>
        <v>0</v>
      </c>
      <c r="CA312" s="251">
        <v>1</v>
      </c>
      <c r="CB312" s="251">
        <v>0</v>
      </c>
    </row>
    <row r="313" spans="1:80">
      <c r="A313" s="260"/>
      <c r="B313" s="264"/>
      <c r="C313" s="322" t="s">
        <v>1314</v>
      </c>
      <c r="D313" s="323"/>
      <c r="E313" s="265">
        <v>0.9425</v>
      </c>
      <c r="F313" s="266"/>
      <c r="G313" s="267"/>
      <c r="H313" s="268"/>
      <c r="I313" s="262"/>
      <c r="J313" s="269"/>
      <c r="K313" s="262"/>
      <c r="M313" s="263" t="s">
        <v>1314</v>
      </c>
      <c r="O313" s="251"/>
    </row>
    <row r="314" spans="1:80" ht="22.5">
      <c r="A314" s="252">
        <v>107</v>
      </c>
      <c r="B314" s="253" t="s">
        <v>1315</v>
      </c>
      <c r="C314" s="254" t="s">
        <v>1316</v>
      </c>
      <c r="D314" s="255" t="s">
        <v>110</v>
      </c>
      <c r="E314" s="256">
        <v>0.32800000000000001</v>
      </c>
      <c r="F314" s="256"/>
      <c r="G314" s="257">
        <f>E314*F314</f>
        <v>0</v>
      </c>
      <c r="H314" s="258">
        <v>8.1999999999999998E-4</v>
      </c>
      <c r="I314" s="259">
        <f>E314*H314</f>
        <v>2.6896E-4</v>
      </c>
      <c r="J314" s="258">
        <v>0</v>
      </c>
      <c r="K314" s="259">
        <f>E314*J314</f>
        <v>0</v>
      </c>
      <c r="O314" s="251">
        <v>2</v>
      </c>
      <c r="AA314" s="226">
        <v>1</v>
      </c>
      <c r="AB314" s="226">
        <v>0</v>
      </c>
      <c r="AC314" s="226">
        <v>0</v>
      </c>
      <c r="AZ314" s="226">
        <v>2</v>
      </c>
      <c r="BA314" s="226">
        <f>IF(AZ314=1,G314,0)</f>
        <v>0</v>
      </c>
      <c r="BB314" s="226">
        <f>IF(AZ314=2,G314,0)</f>
        <v>0</v>
      </c>
      <c r="BC314" s="226">
        <f>IF(AZ314=3,G314,0)</f>
        <v>0</v>
      </c>
      <c r="BD314" s="226">
        <f>IF(AZ314=4,G314,0)</f>
        <v>0</v>
      </c>
      <c r="BE314" s="226">
        <f>IF(AZ314=5,G314,0)</f>
        <v>0</v>
      </c>
      <c r="CA314" s="251">
        <v>1</v>
      </c>
      <c r="CB314" s="251">
        <v>0</v>
      </c>
    </row>
    <row r="315" spans="1:80">
      <c r="A315" s="260"/>
      <c r="B315" s="264"/>
      <c r="C315" s="322" t="s">
        <v>1317</v>
      </c>
      <c r="D315" s="323"/>
      <c r="E315" s="265">
        <v>0.32800000000000001</v>
      </c>
      <c r="F315" s="266"/>
      <c r="G315" s="267"/>
      <c r="H315" s="268"/>
      <c r="I315" s="262"/>
      <c r="J315" s="269"/>
      <c r="K315" s="262"/>
      <c r="M315" s="263" t="s">
        <v>1317</v>
      </c>
      <c r="O315" s="251"/>
    </row>
    <row r="316" spans="1:80">
      <c r="A316" s="252">
        <v>108</v>
      </c>
      <c r="B316" s="253" t="s">
        <v>1318</v>
      </c>
      <c r="C316" s="254" t="s">
        <v>1319</v>
      </c>
      <c r="D316" s="255" t="s">
        <v>110</v>
      </c>
      <c r="E316" s="256">
        <v>0.9425</v>
      </c>
      <c r="F316" s="256"/>
      <c r="G316" s="257">
        <f>E316*F316</f>
        <v>0</v>
      </c>
      <c r="H316" s="258">
        <v>8.8999999999999995E-4</v>
      </c>
      <c r="I316" s="259">
        <f>E316*H316</f>
        <v>8.3882499999999997E-4</v>
      </c>
      <c r="J316" s="258">
        <v>0</v>
      </c>
      <c r="K316" s="259">
        <f>E316*J316</f>
        <v>0</v>
      </c>
      <c r="O316" s="251">
        <v>2</v>
      </c>
      <c r="AA316" s="226">
        <v>1</v>
      </c>
      <c r="AB316" s="226">
        <v>7</v>
      </c>
      <c r="AC316" s="226">
        <v>7</v>
      </c>
      <c r="AZ316" s="226">
        <v>2</v>
      </c>
      <c r="BA316" s="226">
        <f>IF(AZ316=1,G316,0)</f>
        <v>0</v>
      </c>
      <c r="BB316" s="226">
        <f>IF(AZ316=2,G316,0)</f>
        <v>0</v>
      </c>
      <c r="BC316" s="226">
        <f>IF(AZ316=3,G316,0)</f>
        <v>0</v>
      </c>
      <c r="BD316" s="226">
        <f>IF(AZ316=4,G316,0)</f>
        <v>0</v>
      </c>
      <c r="BE316" s="226">
        <f>IF(AZ316=5,G316,0)</f>
        <v>0</v>
      </c>
      <c r="CA316" s="251">
        <v>1</v>
      </c>
      <c r="CB316" s="251">
        <v>7</v>
      </c>
    </row>
    <row r="317" spans="1:80">
      <c r="A317" s="260"/>
      <c r="B317" s="264"/>
      <c r="C317" s="322" t="s">
        <v>1320</v>
      </c>
      <c r="D317" s="323"/>
      <c r="E317" s="265">
        <v>0.9425</v>
      </c>
      <c r="F317" s="266"/>
      <c r="G317" s="267"/>
      <c r="H317" s="268"/>
      <c r="I317" s="262"/>
      <c r="J317" s="269"/>
      <c r="K317" s="262"/>
      <c r="M317" s="263" t="s">
        <v>1320</v>
      </c>
      <c r="O317" s="251"/>
    </row>
    <row r="318" spans="1:80">
      <c r="A318" s="270"/>
      <c r="B318" s="271" t="s">
        <v>100</v>
      </c>
      <c r="C318" s="272" t="s">
        <v>898</v>
      </c>
      <c r="D318" s="273"/>
      <c r="E318" s="274"/>
      <c r="F318" s="275"/>
      <c r="G318" s="276">
        <f>SUM(G311:G317)</f>
        <v>0</v>
      </c>
      <c r="H318" s="277"/>
      <c r="I318" s="278">
        <f>SUM(I311:I317)</f>
        <v>1.39996E-3</v>
      </c>
      <c r="J318" s="277"/>
      <c r="K318" s="278">
        <f>SUM(K311:K317)</f>
        <v>0</v>
      </c>
      <c r="O318" s="251">
        <v>4</v>
      </c>
      <c r="BA318" s="279">
        <f>SUM(BA311:BA317)</f>
        <v>0</v>
      </c>
      <c r="BB318" s="279">
        <f>SUM(BB311:BB317)</f>
        <v>0</v>
      </c>
      <c r="BC318" s="279">
        <f>SUM(BC311:BC317)</f>
        <v>0</v>
      </c>
      <c r="BD318" s="279">
        <f>SUM(BD311:BD317)</f>
        <v>0</v>
      </c>
      <c r="BE318" s="279">
        <f>SUM(BE311:BE317)</f>
        <v>0</v>
      </c>
    </row>
    <row r="319" spans="1:80">
      <c r="A319" s="241" t="s">
        <v>96</v>
      </c>
      <c r="B319" s="242" t="s">
        <v>909</v>
      </c>
      <c r="C319" s="243" t="s">
        <v>910</v>
      </c>
      <c r="D319" s="244"/>
      <c r="E319" s="245"/>
      <c r="F319" s="245"/>
      <c r="G319" s="246"/>
      <c r="H319" s="247"/>
      <c r="I319" s="248"/>
      <c r="J319" s="249"/>
      <c r="K319" s="250"/>
      <c r="O319" s="251">
        <v>1</v>
      </c>
    </row>
    <row r="320" spans="1:80">
      <c r="A320" s="252">
        <v>109</v>
      </c>
      <c r="B320" s="253" t="s">
        <v>924</v>
      </c>
      <c r="C320" s="254" t="s">
        <v>925</v>
      </c>
      <c r="D320" s="255" t="s">
        <v>110</v>
      </c>
      <c r="E320" s="256">
        <v>45.512</v>
      </c>
      <c r="F320" s="256"/>
      <c r="G320" s="257">
        <f>E320*F320</f>
        <v>0</v>
      </c>
      <c r="H320" s="258">
        <v>2.5999999999999998E-4</v>
      </c>
      <c r="I320" s="259">
        <f>E320*H320</f>
        <v>1.1833119999999999E-2</v>
      </c>
      <c r="J320" s="258">
        <v>0</v>
      </c>
      <c r="K320" s="259">
        <f>E320*J320</f>
        <v>0</v>
      </c>
      <c r="O320" s="251">
        <v>2</v>
      </c>
      <c r="AA320" s="226">
        <v>1</v>
      </c>
      <c r="AB320" s="226">
        <v>7</v>
      </c>
      <c r="AC320" s="226">
        <v>7</v>
      </c>
      <c r="AZ320" s="226">
        <v>2</v>
      </c>
      <c r="BA320" s="226">
        <f>IF(AZ320=1,G320,0)</f>
        <v>0</v>
      </c>
      <c r="BB320" s="226">
        <f>IF(AZ320=2,G320,0)</f>
        <v>0</v>
      </c>
      <c r="BC320" s="226">
        <f>IF(AZ320=3,G320,0)</f>
        <v>0</v>
      </c>
      <c r="BD320" s="226">
        <f>IF(AZ320=4,G320,0)</f>
        <v>0</v>
      </c>
      <c r="BE320" s="226">
        <f>IF(AZ320=5,G320,0)</f>
        <v>0</v>
      </c>
      <c r="CA320" s="251">
        <v>1</v>
      </c>
      <c r="CB320" s="251">
        <v>7</v>
      </c>
    </row>
    <row r="321" spans="1:80">
      <c r="A321" s="260"/>
      <c r="B321" s="264"/>
      <c r="C321" s="322" t="s">
        <v>1321</v>
      </c>
      <c r="D321" s="323"/>
      <c r="E321" s="265">
        <v>18.857600000000001</v>
      </c>
      <c r="F321" s="266"/>
      <c r="G321" s="267"/>
      <c r="H321" s="268"/>
      <c r="I321" s="262"/>
      <c r="J321" s="269"/>
      <c r="K321" s="262"/>
      <c r="M321" s="263" t="s">
        <v>1321</v>
      </c>
      <c r="O321" s="251"/>
    </row>
    <row r="322" spans="1:80" ht="22.5">
      <c r="A322" s="260"/>
      <c r="B322" s="264"/>
      <c r="C322" s="322" t="s">
        <v>1322</v>
      </c>
      <c r="D322" s="323"/>
      <c r="E322" s="265">
        <v>26.654399999999999</v>
      </c>
      <c r="F322" s="266"/>
      <c r="G322" s="267"/>
      <c r="H322" s="268"/>
      <c r="I322" s="262"/>
      <c r="J322" s="269"/>
      <c r="K322" s="262"/>
      <c r="M322" s="263" t="s">
        <v>1322</v>
      </c>
      <c r="O322" s="251"/>
    </row>
    <row r="323" spans="1:80">
      <c r="A323" s="252">
        <v>110</v>
      </c>
      <c r="B323" s="253" t="s">
        <v>931</v>
      </c>
      <c r="C323" s="254" t="s">
        <v>932</v>
      </c>
      <c r="D323" s="255" t="s">
        <v>110</v>
      </c>
      <c r="E323" s="256">
        <v>13.0511</v>
      </c>
      <c r="F323" s="256"/>
      <c r="G323" s="257">
        <f>E323*F323</f>
        <v>0</v>
      </c>
      <c r="H323" s="258">
        <v>2.5999999999999998E-4</v>
      </c>
      <c r="I323" s="259">
        <f>E323*H323</f>
        <v>3.3932859999999997E-3</v>
      </c>
      <c r="J323" s="258">
        <v>0</v>
      </c>
      <c r="K323" s="259">
        <f>E323*J323</f>
        <v>0</v>
      </c>
      <c r="O323" s="251">
        <v>2</v>
      </c>
      <c r="AA323" s="226">
        <v>1</v>
      </c>
      <c r="AB323" s="226">
        <v>7</v>
      </c>
      <c r="AC323" s="226">
        <v>7</v>
      </c>
      <c r="AZ323" s="226">
        <v>2</v>
      </c>
      <c r="BA323" s="226">
        <f>IF(AZ323=1,G323,0)</f>
        <v>0</v>
      </c>
      <c r="BB323" s="226">
        <f>IF(AZ323=2,G323,0)</f>
        <v>0</v>
      </c>
      <c r="BC323" s="226">
        <f>IF(AZ323=3,G323,0)</f>
        <v>0</v>
      </c>
      <c r="BD323" s="226">
        <f>IF(AZ323=4,G323,0)</f>
        <v>0</v>
      </c>
      <c r="BE323" s="226">
        <f>IF(AZ323=5,G323,0)</f>
        <v>0</v>
      </c>
      <c r="CA323" s="251">
        <v>1</v>
      </c>
      <c r="CB323" s="251">
        <v>7</v>
      </c>
    </row>
    <row r="324" spans="1:80">
      <c r="A324" s="260"/>
      <c r="B324" s="264"/>
      <c r="C324" s="322" t="s">
        <v>1323</v>
      </c>
      <c r="D324" s="323"/>
      <c r="E324" s="265">
        <v>13.0511</v>
      </c>
      <c r="F324" s="266"/>
      <c r="G324" s="267"/>
      <c r="H324" s="268"/>
      <c r="I324" s="262"/>
      <c r="J324" s="269"/>
      <c r="K324" s="262"/>
      <c r="M324" s="263" t="s">
        <v>1323</v>
      </c>
      <c r="O324" s="251"/>
    </row>
    <row r="325" spans="1:80">
      <c r="A325" s="270"/>
      <c r="B325" s="271" t="s">
        <v>100</v>
      </c>
      <c r="C325" s="272" t="s">
        <v>911</v>
      </c>
      <c r="D325" s="273"/>
      <c r="E325" s="274"/>
      <c r="F325" s="275"/>
      <c r="G325" s="276">
        <f>SUM(G319:G324)</f>
        <v>0</v>
      </c>
      <c r="H325" s="277"/>
      <c r="I325" s="278">
        <f>SUM(I319:I324)</f>
        <v>1.5226405999999998E-2</v>
      </c>
      <c r="J325" s="277"/>
      <c r="K325" s="278">
        <f>SUM(K319:K324)</f>
        <v>0</v>
      </c>
      <c r="O325" s="251">
        <v>4</v>
      </c>
      <c r="BA325" s="279">
        <f>SUM(BA319:BA324)</f>
        <v>0</v>
      </c>
      <c r="BB325" s="279">
        <f>SUM(BB319:BB324)</f>
        <v>0</v>
      </c>
      <c r="BC325" s="279">
        <f>SUM(BC319:BC324)</f>
        <v>0</v>
      </c>
      <c r="BD325" s="279">
        <f>SUM(BD319:BD324)</f>
        <v>0</v>
      </c>
      <c r="BE325" s="279">
        <f>SUM(BE319:BE324)</f>
        <v>0</v>
      </c>
    </row>
    <row r="326" spans="1:80">
      <c r="A326" s="241" t="s">
        <v>96</v>
      </c>
      <c r="B326" s="242" t="s">
        <v>938</v>
      </c>
      <c r="C326" s="243" t="s">
        <v>939</v>
      </c>
      <c r="D326" s="244"/>
      <c r="E326" s="245"/>
      <c r="F326" s="245"/>
      <c r="G326" s="246"/>
      <c r="H326" s="247"/>
      <c r="I326" s="248"/>
      <c r="J326" s="249"/>
      <c r="K326" s="250"/>
      <c r="O326" s="251">
        <v>1</v>
      </c>
    </row>
    <row r="327" spans="1:80">
      <c r="A327" s="252">
        <v>111</v>
      </c>
      <c r="B327" s="253" t="s">
        <v>945</v>
      </c>
      <c r="C327" s="254" t="s">
        <v>946</v>
      </c>
      <c r="D327" s="255" t="s">
        <v>140</v>
      </c>
      <c r="E327" s="256">
        <v>3.1076283999999998</v>
      </c>
      <c r="F327" s="256"/>
      <c r="G327" s="257">
        <f t="shared" ref="G327:G332" si="8">E327*F327</f>
        <v>0</v>
      </c>
      <c r="H327" s="258">
        <v>0</v>
      </c>
      <c r="I327" s="259">
        <f t="shared" ref="I327:I332" si="9">E327*H327</f>
        <v>0</v>
      </c>
      <c r="J327" s="258"/>
      <c r="K327" s="259">
        <f t="shared" ref="K327:K332" si="10">E327*J327</f>
        <v>0</v>
      </c>
      <c r="O327" s="251">
        <v>2</v>
      </c>
      <c r="AA327" s="226">
        <v>8</v>
      </c>
      <c r="AB327" s="226">
        <v>0</v>
      </c>
      <c r="AC327" s="226">
        <v>3</v>
      </c>
      <c r="AZ327" s="226">
        <v>1</v>
      </c>
      <c r="BA327" s="226">
        <f t="shared" ref="BA327:BA332" si="11">IF(AZ327=1,G327,0)</f>
        <v>0</v>
      </c>
      <c r="BB327" s="226">
        <f t="shared" ref="BB327:BB332" si="12">IF(AZ327=2,G327,0)</f>
        <v>0</v>
      </c>
      <c r="BC327" s="226">
        <f t="shared" ref="BC327:BC332" si="13">IF(AZ327=3,G327,0)</f>
        <v>0</v>
      </c>
      <c r="BD327" s="226">
        <f t="shared" ref="BD327:BD332" si="14">IF(AZ327=4,G327,0)</f>
        <v>0</v>
      </c>
      <c r="BE327" s="226">
        <f t="shared" ref="BE327:BE332" si="15">IF(AZ327=5,G327,0)</f>
        <v>0</v>
      </c>
      <c r="CA327" s="251">
        <v>8</v>
      </c>
      <c r="CB327" s="251">
        <v>0</v>
      </c>
    </row>
    <row r="328" spans="1:80">
      <c r="A328" s="252">
        <v>112</v>
      </c>
      <c r="B328" s="253" t="s">
        <v>947</v>
      </c>
      <c r="C328" s="254" t="s">
        <v>948</v>
      </c>
      <c r="D328" s="255" t="s">
        <v>140</v>
      </c>
      <c r="E328" s="256">
        <v>6.2152567999999997</v>
      </c>
      <c r="F328" s="256"/>
      <c r="G328" s="257">
        <f t="shared" si="8"/>
        <v>0</v>
      </c>
      <c r="H328" s="258">
        <v>0</v>
      </c>
      <c r="I328" s="259">
        <f t="shared" si="9"/>
        <v>0</v>
      </c>
      <c r="J328" s="258"/>
      <c r="K328" s="259">
        <f t="shared" si="10"/>
        <v>0</v>
      </c>
      <c r="O328" s="251">
        <v>2</v>
      </c>
      <c r="AA328" s="226">
        <v>8</v>
      </c>
      <c r="AB328" s="226">
        <v>0</v>
      </c>
      <c r="AC328" s="226">
        <v>3</v>
      </c>
      <c r="AZ328" s="226">
        <v>1</v>
      </c>
      <c r="BA328" s="226">
        <f t="shared" si="11"/>
        <v>0</v>
      </c>
      <c r="BB328" s="226">
        <f t="shared" si="12"/>
        <v>0</v>
      </c>
      <c r="BC328" s="226">
        <f t="shared" si="13"/>
        <v>0</v>
      </c>
      <c r="BD328" s="226">
        <f t="shared" si="14"/>
        <v>0</v>
      </c>
      <c r="BE328" s="226">
        <f t="shared" si="15"/>
        <v>0</v>
      </c>
      <c r="CA328" s="251">
        <v>8</v>
      </c>
      <c r="CB328" s="251">
        <v>0</v>
      </c>
    </row>
    <row r="329" spans="1:80">
      <c r="A329" s="252">
        <v>113</v>
      </c>
      <c r="B329" s="253" t="s">
        <v>949</v>
      </c>
      <c r="C329" s="254" t="s">
        <v>950</v>
      </c>
      <c r="D329" s="255" t="s">
        <v>140</v>
      </c>
      <c r="E329" s="256">
        <v>3.1076283999999998</v>
      </c>
      <c r="F329" s="256"/>
      <c r="G329" s="257">
        <f t="shared" si="8"/>
        <v>0</v>
      </c>
      <c r="H329" s="258">
        <v>0</v>
      </c>
      <c r="I329" s="259">
        <f t="shared" si="9"/>
        <v>0</v>
      </c>
      <c r="J329" s="258"/>
      <c r="K329" s="259">
        <f t="shared" si="10"/>
        <v>0</v>
      </c>
      <c r="O329" s="251">
        <v>2</v>
      </c>
      <c r="AA329" s="226">
        <v>8</v>
      </c>
      <c r="AB329" s="226">
        <v>1</v>
      </c>
      <c r="AC329" s="226">
        <v>3</v>
      </c>
      <c r="AZ329" s="226">
        <v>1</v>
      </c>
      <c r="BA329" s="226">
        <f t="shared" si="11"/>
        <v>0</v>
      </c>
      <c r="BB329" s="226">
        <f t="shared" si="12"/>
        <v>0</v>
      </c>
      <c r="BC329" s="226">
        <f t="shared" si="13"/>
        <v>0</v>
      </c>
      <c r="BD329" s="226">
        <f t="shared" si="14"/>
        <v>0</v>
      </c>
      <c r="BE329" s="226">
        <f t="shared" si="15"/>
        <v>0</v>
      </c>
      <c r="CA329" s="251">
        <v>8</v>
      </c>
      <c r="CB329" s="251">
        <v>1</v>
      </c>
    </row>
    <row r="330" spans="1:80">
      <c r="A330" s="252">
        <v>114</v>
      </c>
      <c r="B330" s="253" t="s">
        <v>951</v>
      </c>
      <c r="C330" s="254" t="s">
        <v>952</v>
      </c>
      <c r="D330" s="255" t="s">
        <v>140</v>
      </c>
      <c r="E330" s="256">
        <v>18.6457704</v>
      </c>
      <c r="F330" s="256"/>
      <c r="G330" s="257">
        <f t="shared" si="8"/>
        <v>0</v>
      </c>
      <c r="H330" s="258">
        <v>0</v>
      </c>
      <c r="I330" s="259">
        <f t="shared" si="9"/>
        <v>0</v>
      </c>
      <c r="J330" s="258"/>
      <c r="K330" s="259">
        <f t="shared" si="10"/>
        <v>0</v>
      </c>
      <c r="O330" s="251">
        <v>2</v>
      </c>
      <c r="AA330" s="226">
        <v>8</v>
      </c>
      <c r="AB330" s="226">
        <v>0</v>
      </c>
      <c r="AC330" s="226">
        <v>3</v>
      </c>
      <c r="AZ330" s="226">
        <v>1</v>
      </c>
      <c r="BA330" s="226">
        <f t="shared" si="11"/>
        <v>0</v>
      </c>
      <c r="BB330" s="226">
        <f t="shared" si="12"/>
        <v>0</v>
      </c>
      <c r="BC330" s="226">
        <f t="shared" si="13"/>
        <v>0</v>
      </c>
      <c r="BD330" s="226">
        <f t="shared" si="14"/>
        <v>0</v>
      </c>
      <c r="BE330" s="226">
        <f t="shared" si="15"/>
        <v>0</v>
      </c>
      <c r="CA330" s="251">
        <v>8</v>
      </c>
      <c r="CB330" s="251">
        <v>0</v>
      </c>
    </row>
    <row r="331" spans="1:80">
      <c r="A331" s="252">
        <v>115</v>
      </c>
      <c r="B331" s="253" t="s">
        <v>953</v>
      </c>
      <c r="C331" s="254" t="s">
        <v>954</v>
      </c>
      <c r="D331" s="255" t="s">
        <v>140</v>
      </c>
      <c r="E331" s="256">
        <v>3.1076283999999998</v>
      </c>
      <c r="F331" s="256"/>
      <c r="G331" s="257">
        <f t="shared" si="8"/>
        <v>0</v>
      </c>
      <c r="H331" s="258">
        <v>0</v>
      </c>
      <c r="I331" s="259">
        <f t="shared" si="9"/>
        <v>0</v>
      </c>
      <c r="J331" s="258"/>
      <c r="K331" s="259">
        <f t="shared" si="10"/>
        <v>0</v>
      </c>
      <c r="O331" s="251">
        <v>2</v>
      </c>
      <c r="AA331" s="226">
        <v>8</v>
      </c>
      <c r="AB331" s="226">
        <v>0</v>
      </c>
      <c r="AC331" s="226">
        <v>3</v>
      </c>
      <c r="AZ331" s="226">
        <v>1</v>
      </c>
      <c r="BA331" s="226">
        <f t="shared" si="11"/>
        <v>0</v>
      </c>
      <c r="BB331" s="226">
        <f t="shared" si="12"/>
        <v>0</v>
      </c>
      <c r="BC331" s="226">
        <f t="shared" si="13"/>
        <v>0</v>
      </c>
      <c r="BD331" s="226">
        <f t="shared" si="14"/>
        <v>0</v>
      </c>
      <c r="BE331" s="226">
        <f t="shared" si="15"/>
        <v>0</v>
      </c>
      <c r="CA331" s="251">
        <v>8</v>
      </c>
      <c r="CB331" s="251">
        <v>0</v>
      </c>
    </row>
    <row r="332" spans="1:80">
      <c r="A332" s="252">
        <v>116</v>
      </c>
      <c r="B332" s="253" t="s">
        <v>955</v>
      </c>
      <c r="C332" s="254" t="s">
        <v>956</v>
      </c>
      <c r="D332" s="255" t="s">
        <v>140</v>
      </c>
      <c r="E332" s="256">
        <v>3.1076283999999998</v>
      </c>
      <c r="F332" s="256"/>
      <c r="G332" s="257">
        <f t="shared" si="8"/>
        <v>0</v>
      </c>
      <c r="H332" s="258">
        <v>0</v>
      </c>
      <c r="I332" s="259">
        <f t="shared" si="9"/>
        <v>0</v>
      </c>
      <c r="J332" s="258"/>
      <c r="K332" s="259">
        <f t="shared" si="10"/>
        <v>0</v>
      </c>
      <c r="O332" s="251">
        <v>2</v>
      </c>
      <c r="AA332" s="226">
        <v>8</v>
      </c>
      <c r="AB332" s="226">
        <v>0</v>
      </c>
      <c r="AC332" s="226">
        <v>3</v>
      </c>
      <c r="AZ332" s="226">
        <v>1</v>
      </c>
      <c r="BA332" s="226">
        <f t="shared" si="11"/>
        <v>0</v>
      </c>
      <c r="BB332" s="226">
        <f t="shared" si="12"/>
        <v>0</v>
      </c>
      <c r="BC332" s="226">
        <f t="shared" si="13"/>
        <v>0</v>
      </c>
      <c r="BD332" s="226">
        <f t="shared" si="14"/>
        <v>0</v>
      </c>
      <c r="BE332" s="226">
        <f t="shared" si="15"/>
        <v>0</v>
      </c>
      <c r="CA332" s="251">
        <v>8</v>
      </c>
      <c r="CB332" s="251">
        <v>0</v>
      </c>
    </row>
    <row r="333" spans="1:80">
      <c r="A333" s="270"/>
      <c r="B333" s="271" t="s">
        <v>100</v>
      </c>
      <c r="C333" s="272" t="s">
        <v>940</v>
      </c>
      <c r="D333" s="273"/>
      <c r="E333" s="274"/>
      <c r="F333" s="275"/>
      <c r="G333" s="276">
        <f>SUM(G326:G332)</f>
        <v>0</v>
      </c>
      <c r="H333" s="277"/>
      <c r="I333" s="278">
        <f>SUM(I326:I332)</f>
        <v>0</v>
      </c>
      <c r="J333" s="277"/>
      <c r="K333" s="278">
        <f>SUM(K326:K332)</f>
        <v>0</v>
      </c>
      <c r="O333" s="251">
        <v>4</v>
      </c>
      <c r="BA333" s="279">
        <f>SUM(BA326:BA332)</f>
        <v>0</v>
      </c>
      <c r="BB333" s="279">
        <f>SUM(BB326:BB332)</f>
        <v>0</v>
      </c>
      <c r="BC333" s="279">
        <f>SUM(BC326:BC332)</f>
        <v>0</v>
      </c>
      <c r="BD333" s="279">
        <f>SUM(BD326:BD332)</f>
        <v>0</v>
      </c>
      <c r="BE333" s="279">
        <f>SUM(BE326:BE332)</f>
        <v>0</v>
      </c>
    </row>
    <row r="334" spans="1:80">
      <c r="A334" s="241" t="s">
        <v>96</v>
      </c>
      <c r="B334" s="242" t="s">
        <v>957</v>
      </c>
      <c r="C334" s="243" t="s">
        <v>958</v>
      </c>
      <c r="D334" s="244"/>
      <c r="E334" s="245"/>
      <c r="F334" s="245"/>
      <c r="G334" s="246"/>
      <c r="H334" s="247"/>
      <c r="I334" s="248"/>
      <c r="J334" s="249"/>
      <c r="K334" s="250"/>
      <c r="O334" s="251">
        <v>1</v>
      </c>
    </row>
    <row r="335" spans="1:80" ht="22.5">
      <c r="A335" s="252">
        <v>117</v>
      </c>
      <c r="B335" s="253" t="s">
        <v>1324</v>
      </c>
      <c r="C335" s="254" t="s">
        <v>1325</v>
      </c>
      <c r="D335" s="255" t="s">
        <v>312</v>
      </c>
      <c r="E335" s="256">
        <v>17</v>
      </c>
      <c r="F335" s="256"/>
      <c r="G335" s="257">
        <f>E335*F335</f>
        <v>0</v>
      </c>
      <c r="H335" s="258">
        <v>1.7000000000000001E-4</v>
      </c>
      <c r="I335" s="259">
        <f>E335*H335</f>
        <v>2.8900000000000002E-3</v>
      </c>
      <c r="J335" s="258">
        <v>0</v>
      </c>
      <c r="K335" s="259">
        <f>E335*J335</f>
        <v>0</v>
      </c>
      <c r="O335" s="251">
        <v>2</v>
      </c>
      <c r="AA335" s="226">
        <v>1</v>
      </c>
      <c r="AB335" s="226">
        <v>9</v>
      </c>
      <c r="AC335" s="226">
        <v>9</v>
      </c>
      <c r="AZ335" s="226">
        <v>4</v>
      </c>
      <c r="BA335" s="226">
        <f>IF(AZ335=1,G335,0)</f>
        <v>0</v>
      </c>
      <c r="BB335" s="226">
        <f>IF(AZ335=2,G335,0)</f>
        <v>0</v>
      </c>
      <c r="BC335" s="226">
        <f>IF(AZ335=3,G335,0)</f>
        <v>0</v>
      </c>
      <c r="BD335" s="226">
        <f>IF(AZ335=4,G335,0)</f>
        <v>0</v>
      </c>
      <c r="BE335" s="226">
        <f>IF(AZ335=5,G335,0)</f>
        <v>0</v>
      </c>
      <c r="CA335" s="251">
        <v>1</v>
      </c>
      <c r="CB335" s="251">
        <v>9</v>
      </c>
    </row>
    <row r="336" spans="1:80">
      <c r="A336" s="260"/>
      <c r="B336" s="261"/>
      <c r="C336" s="319"/>
      <c r="D336" s="320"/>
      <c r="E336" s="320"/>
      <c r="F336" s="320"/>
      <c r="G336" s="321"/>
      <c r="I336" s="262"/>
      <c r="K336" s="262"/>
      <c r="L336" s="263"/>
      <c r="O336" s="251">
        <v>3</v>
      </c>
    </row>
    <row r="337" spans="1:80">
      <c r="A337" s="260"/>
      <c r="B337" s="264"/>
      <c r="C337" s="322" t="s">
        <v>1326</v>
      </c>
      <c r="D337" s="323"/>
      <c r="E337" s="265">
        <v>17</v>
      </c>
      <c r="F337" s="266"/>
      <c r="G337" s="267"/>
      <c r="H337" s="268"/>
      <c r="I337" s="262"/>
      <c r="J337" s="269"/>
      <c r="K337" s="262"/>
      <c r="M337" s="263" t="s">
        <v>1326</v>
      </c>
      <c r="O337" s="251"/>
    </row>
    <row r="338" spans="1:80" ht="22.5">
      <c r="A338" s="252">
        <v>118</v>
      </c>
      <c r="B338" s="253" t="s">
        <v>1327</v>
      </c>
      <c r="C338" s="254" t="s">
        <v>1328</v>
      </c>
      <c r="D338" s="255" t="s">
        <v>1161</v>
      </c>
      <c r="E338" s="256">
        <v>1</v>
      </c>
      <c r="F338" s="256"/>
      <c r="G338" s="257">
        <f>E338*F338</f>
        <v>0</v>
      </c>
      <c r="H338" s="258">
        <v>0</v>
      </c>
      <c r="I338" s="259">
        <f>E338*H338</f>
        <v>0</v>
      </c>
      <c r="J338" s="258">
        <v>0</v>
      </c>
      <c r="K338" s="259">
        <f>E338*J338</f>
        <v>0</v>
      </c>
      <c r="O338" s="251">
        <v>2</v>
      </c>
      <c r="AA338" s="226">
        <v>1</v>
      </c>
      <c r="AB338" s="226">
        <v>9</v>
      </c>
      <c r="AC338" s="226">
        <v>9</v>
      </c>
      <c r="AZ338" s="226">
        <v>4</v>
      </c>
      <c r="BA338" s="226">
        <f>IF(AZ338=1,G338,0)</f>
        <v>0</v>
      </c>
      <c r="BB338" s="226">
        <f>IF(AZ338=2,G338,0)</f>
        <v>0</v>
      </c>
      <c r="BC338" s="226">
        <f>IF(AZ338=3,G338,0)</f>
        <v>0</v>
      </c>
      <c r="BD338" s="226">
        <f>IF(AZ338=4,G338,0)</f>
        <v>0</v>
      </c>
      <c r="BE338" s="226">
        <f>IF(AZ338=5,G338,0)</f>
        <v>0</v>
      </c>
      <c r="CA338" s="251">
        <v>1</v>
      </c>
      <c r="CB338" s="251">
        <v>9</v>
      </c>
    </row>
    <row r="339" spans="1:80">
      <c r="A339" s="260"/>
      <c r="B339" s="261"/>
      <c r="C339" s="319" t="s">
        <v>1329</v>
      </c>
      <c r="D339" s="320"/>
      <c r="E339" s="320"/>
      <c r="F339" s="320"/>
      <c r="G339" s="321"/>
      <c r="I339" s="262"/>
      <c r="K339" s="262"/>
      <c r="L339" s="263" t="s">
        <v>1329</v>
      </c>
      <c r="O339" s="251">
        <v>3</v>
      </c>
    </row>
    <row r="340" spans="1:80">
      <c r="A340" s="260"/>
      <c r="B340" s="261"/>
      <c r="C340" s="319" t="s">
        <v>1330</v>
      </c>
      <c r="D340" s="320"/>
      <c r="E340" s="320"/>
      <c r="F340" s="320"/>
      <c r="G340" s="321"/>
      <c r="I340" s="262"/>
      <c r="K340" s="262"/>
      <c r="L340" s="263" t="s">
        <v>1330</v>
      </c>
      <c r="O340" s="251">
        <v>3</v>
      </c>
    </row>
    <row r="341" spans="1:80">
      <c r="A341" s="260"/>
      <c r="B341" s="261"/>
      <c r="C341" s="319" t="s">
        <v>1331</v>
      </c>
      <c r="D341" s="320"/>
      <c r="E341" s="320"/>
      <c r="F341" s="320"/>
      <c r="G341" s="321"/>
      <c r="I341" s="262"/>
      <c r="K341" s="262"/>
      <c r="L341" s="263" t="s">
        <v>1331</v>
      </c>
      <c r="O341" s="251">
        <v>3</v>
      </c>
    </row>
    <row r="342" spans="1:80">
      <c r="A342" s="260"/>
      <c r="B342" s="261"/>
      <c r="C342" s="319" t="s">
        <v>1332</v>
      </c>
      <c r="D342" s="320"/>
      <c r="E342" s="320"/>
      <c r="F342" s="320"/>
      <c r="G342" s="321"/>
      <c r="I342" s="262"/>
      <c r="K342" s="262"/>
      <c r="L342" s="263" t="s">
        <v>1332</v>
      </c>
      <c r="O342" s="251">
        <v>3</v>
      </c>
    </row>
    <row r="343" spans="1:80">
      <c r="A343" s="260"/>
      <c r="B343" s="261"/>
      <c r="C343" s="319" t="s">
        <v>1333</v>
      </c>
      <c r="D343" s="320"/>
      <c r="E343" s="320"/>
      <c r="F343" s="320"/>
      <c r="G343" s="321"/>
      <c r="I343" s="262"/>
      <c r="K343" s="262"/>
      <c r="L343" s="263" t="s">
        <v>1333</v>
      </c>
      <c r="O343" s="251">
        <v>3</v>
      </c>
    </row>
    <row r="344" spans="1:80">
      <c r="A344" s="260"/>
      <c r="B344" s="261"/>
      <c r="C344" s="319" t="s">
        <v>1334</v>
      </c>
      <c r="D344" s="320"/>
      <c r="E344" s="320"/>
      <c r="F344" s="320"/>
      <c r="G344" s="321"/>
      <c r="I344" s="262"/>
      <c r="K344" s="262"/>
      <c r="L344" s="263" t="s">
        <v>1334</v>
      </c>
      <c r="O344" s="251">
        <v>3</v>
      </c>
    </row>
    <row r="345" spans="1:80" ht="22.5">
      <c r="A345" s="252">
        <v>119</v>
      </c>
      <c r="B345" s="253" t="s">
        <v>1009</v>
      </c>
      <c r="C345" s="254" t="s">
        <v>1010</v>
      </c>
      <c r="D345" s="255" t="s">
        <v>411</v>
      </c>
      <c r="E345" s="256">
        <v>1</v>
      </c>
      <c r="F345" s="256"/>
      <c r="G345" s="257">
        <f>E345*F345</f>
        <v>0</v>
      </c>
      <c r="H345" s="258">
        <v>0</v>
      </c>
      <c r="I345" s="259">
        <f>E345*H345</f>
        <v>0</v>
      </c>
      <c r="J345" s="258"/>
      <c r="K345" s="259">
        <f>E345*J345</f>
        <v>0</v>
      </c>
      <c r="O345" s="251">
        <v>2</v>
      </c>
      <c r="AA345" s="226">
        <v>12</v>
      </c>
      <c r="AB345" s="226">
        <v>0</v>
      </c>
      <c r="AC345" s="226">
        <v>1</v>
      </c>
      <c r="AZ345" s="226">
        <v>4</v>
      </c>
      <c r="BA345" s="226">
        <f>IF(AZ345=1,G345,0)</f>
        <v>0</v>
      </c>
      <c r="BB345" s="226">
        <f>IF(AZ345=2,G345,0)</f>
        <v>0</v>
      </c>
      <c r="BC345" s="226">
        <f>IF(AZ345=3,G345,0)</f>
        <v>0</v>
      </c>
      <c r="BD345" s="226">
        <f>IF(AZ345=4,G345,0)</f>
        <v>0</v>
      </c>
      <c r="BE345" s="226">
        <f>IF(AZ345=5,G345,0)</f>
        <v>0</v>
      </c>
      <c r="CA345" s="251">
        <v>12</v>
      </c>
      <c r="CB345" s="251">
        <v>0</v>
      </c>
    </row>
    <row r="346" spans="1:80">
      <c r="A346" s="270"/>
      <c r="B346" s="271" t="s">
        <v>100</v>
      </c>
      <c r="C346" s="272" t="s">
        <v>959</v>
      </c>
      <c r="D346" s="273"/>
      <c r="E346" s="274"/>
      <c r="F346" s="275"/>
      <c r="G346" s="276">
        <f>SUM(G334:G345)</f>
        <v>0</v>
      </c>
      <c r="H346" s="277"/>
      <c r="I346" s="278">
        <f>SUM(I334:I345)</f>
        <v>2.8900000000000002E-3</v>
      </c>
      <c r="J346" s="277"/>
      <c r="K346" s="278">
        <f>SUM(K334:K345)</f>
        <v>0</v>
      </c>
      <c r="O346" s="251">
        <v>4</v>
      </c>
      <c r="BA346" s="279">
        <f>SUM(BA334:BA345)</f>
        <v>0</v>
      </c>
      <c r="BB346" s="279">
        <f>SUM(BB334:BB345)</f>
        <v>0</v>
      </c>
      <c r="BC346" s="279">
        <f>SUM(BC334:BC345)</f>
        <v>0</v>
      </c>
      <c r="BD346" s="279">
        <f>SUM(BD334:BD345)</f>
        <v>0</v>
      </c>
      <c r="BE346" s="279">
        <f>SUM(BE334:BE345)</f>
        <v>0</v>
      </c>
    </row>
    <row r="347" spans="1:80">
      <c r="E347" s="226"/>
    </row>
    <row r="348" spans="1:80">
      <c r="E348" s="226"/>
    </row>
    <row r="349" spans="1:80">
      <c r="E349" s="226"/>
    </row>
    <row r="350" spans="1:80">
      <c r="E350" s="226"/>
    </row>
    <row r="351" spans="1:80">
      <c r="E351" s="226"/>
    </row>
    <row r="352" spans="1:80">
      <c r="E352" s="226"/>
    </row>
    <row r="353" spans="5:5">
      <c r="E353" s="226"/>
    </row>
    <row r="354" spans="5:5">
      <c r="E354" s="226"/>
    </row>
    <row r="355" spans="5:5">
      <c r="E355" s="226"/>
    </row>
    <row r="356" spans="5:5">
      <c r="E356" s="226"/>
    </row>
    <row r="357" spans="5:5">
      <c r="E357" s="226"/>
    </row>
    <row r="358" spans="5:5">
      <c r="E358" s="226"/>
    </row>
    <row r="359" spans="5:5">
      <c r="E359" s="226"/>
    </row>
    <row r="360" spans="5:5">
      <c r="E360" s="226"/>
    </row>
    <row r="361" spans="5:5">
      <c r="E361" s="226"/>
    </row>
    <row r="362" spans="5:5">
      <c r="E362" s="226"/>
    </row>
    <row r="363" spans="5:5">
      <c r="E363" s="226"/>
    </row>
    <row r="364" spans="5:5">
      <c r="E364" s="226"/>
    </row>
    <row r="365" spans="5:5">
      <c r="E365" s="226"/>
    </row>
    <row r="366" spans="5:5">
      <c r="E366" s="226"/>
    </row>
    <row r="367" spans="5:5">
      <c r="E367" s="226"/>
    </row>
    <row r="368" spans="5:5">
      <c r="E368" s="226"/>
    </row>
    <row r="369" spans="1:7">
      <c r="E369" s="226"/>
    </row>
    <row r="370" spans="1:7">
      <c r="A370" s="269"/>
      <c r="B370" s="269"/>
      <c r="C370" s="269"/>
      <c r="D370" s="269"/>
      <c r="E370" s="269"/>
      <c r="F370" s="269"/>
      <c r="G370" s="269"/>
    </row>
    <row r="371" spans="1:7">
      <c r="A371" s="269"/>
      <c r="B371" s="269"/>
      <c r="C371" s="269"/>
      <c r="D371" s="269"/>
      <c r="E371" s="269"/>
      <c r="F371" s="269"/>
      <c r="G371" s="269"/>
    </row>
    <row r="372" spans="1:7">
      <c r="A372" s="269"/>
      <c r="B372" s="269"/>
      <c r="C372" s="269"/>
      <c r="D372" s="269"/>
      <c r="E372" s="269"/>
      <c r="F372" s="269"/>
      <c r="G372" s="269"/>
    </row>
    <row r="373" spans="1:7">
      <c r="A373" s="269"/>
      <c r="B373" s="269"/>
      <c r="C373" s="269"/>
      <c r="D373" s="269"/>
      <c r="E373" s="269"/>
      <c r="F373" s="269"/>
      <c r="G373" s="269"/>
    </row>
    <row r="374" spans="1:7">
      <c r="E374" s="226"/>
    </row>
    <row r="375" spans="1:7">
      <c r="E375" s="226"/>
    </row>
    <row r="376" spans="1:7">
      <c r="E376" s="226"/>
    </row>
    <row r="377" spans="1:7">
      <c r="E377" s="226"/>
    </row>
    <row r="378" spans="1:7">
      <c r="E378" s="226"/>
    </row>
    <row r="379" spans="1:7">
      <c r="E379" s="226"/>
    </row>
    <row r="380" spans="1:7">
      <c r="E380" s="226"/>
    </row>
    <row r="381" spans="1:7">
      <c r="E381" s="226"/>
    </row>
    <row r="382" spans="1:7">
      <c r="E382" s="226"/>
    </row>
    <row r="383" spans="1:7">
      <c r="E383" s="226"/>
    </row>
    <row r="384" spans="1:7">
      <c r="E384" s="226"/>
    </row>
    <row r="385" spans="5:5">
      <c r="E385" s="226"/>
    </row>
    <row r="386" spans="5:5">
      <c r="E386" s="226"/>
    </row>
    <row r="387" spans="5:5">
      <c r="E387" s="226"/>
    </row>
    <row r="388" spans="5:5">
      <c r="E388" s="226"/>
    </row>
    <row r="389" spans="5:5">
      <c r="E389" s="226"/>
    </row>
    <row r="390" spans="5:5">
      <c r="E390" s="226"/>
    </row>
    <row r="391" spans="5:5">
      <c r="E391" s="226"/>
    </row>
    <row r="392" spans="5:5">
      <c r="E392" s="226"/>
    </row>
    <row r="393" spans="5:5">
      <c r="E393" s="226"/>
    </row>
    <row r="394" spans="5:5">
      <c r="E394" s="226"/>
    </row>
    <row r="395" spans="5:5">
      <c r="E395" s="226"/>
    </row>
    <row r="396" spans="5:5">
      <c r="E396" s="226"/>
    </row>
    <row r="397" spans="5:5">
      <c r="E397" s="226"/>
    </row>
    <row r="398" spans="5:5">
      <c r="E398" s="226"/>
    </row>
    <row r="399" spans="5:5">
      <c r="E399" s="226"/>
    </row>
    <row r="400" spans="5:5">
      <c r="E400" s="226"/>
    </row>
    <row r="401" spans="1:7">
      <c r="E401" s="226"/>
    </row>
    <row r="402" spans="1:7">
      <c r="E402" s="226"/>
    </row>
    <row r="403" spans="1:7">
      <c r="E403" s="226"/>
    </row>
    <row r="404" spans="1:7">
      <c r="E404" s="226"/>
    </row>
    <row r="405" spans="1:7">
      <c r="A405" s="280"/>
      <c r="B405" s="280"/>
    </row>
    <row r="406" spans="1:7">
      <c r="A406" s="269"/>
      <c r="B406" s="269"/>
      <c r="C406" s="281"/>
      <c r="D406" s="281"/>
      <c r="E406" s="282"/>
      <c r="F406" s="281"/>
      <c r="G406" s="283"/>
    </row>
    <row r="407" spans="1:7">
      <c r="A407" s="284"/>
      <c r="B407" s="284"/>
      <c r="C407" s="269"/>
      <c r="D407" s="269"/>
      <c r="E407" s="285"/>
      <c r="F407" s="269"/>
      <c r="G407" s="269"/>
    </row>
    <row r="408" spans="1:7">
      <c r="A408" s="269"/>
      <c r="B408" s="269"/>
      <c r="C408" s="269"/>
      <c r="D408" s="269"/>
      <c r="E408" s="285"/>
      <c r="F408" s="269"/>
      <c r="G408" s="269"/>
    </row>
    <row r="409" spans="1:7">
      <c r="A409" s="269"/>
      <c r="B409" s="269"/>
      <c r="C409" s="269"/>
      <c r="D409" s="269"/>
      <c r="E409" s="285"/>
      <c r="F409" s="269"/>
      <c r="G409" s="269"/>
    </row>
    <row r="410" spans="1:7">
      <c r="A410" s="269"/>
      <c r="B410" s="269"/>
      <c r="C410" s="269"/>
      <c r="D410" s="269"/>
      <c r="E410" s="285"/>
      <c r="F410" s="269"/>
      <c r="G410" s="269"/>
    </row>
    <row r="411" spans="1:7">
      <c r="A411" s="269"/>
      <c r="B411" s="269"/>
      <c r="C411" s="269"/>
      <c r="D411" s="269"/>
      <c r="E411" s="285"/>
      <c r="F411" s="269"/>
      <c r="G411" s="269"/>
    </row>
    <row r="412" spans="1:7">
      <c r="A412" s="269"/>
      <c r="B412" s="269"/>
      <c r="C412" s="269"/>
      <c r="D412" s="269"/>
      <c r="E412" s="285"/>
      <c r="F412" s="269"/>
      <c r="G412" s="269"/>
    </row>
    <row r="413" spans="1:7">
      <c r="A413" s="269"/>
      <c r="B413" s="269"/>
      <c r="C413" s="269"/>
      <c r="D413" s="269"/>
      <c r="E413" s="285"/>
      <c r="F413" s="269"/>
      <c r="G413" s="269"/>
    </row>
    <row r="414" spans="1:7">
      <c r="A414" s="269"/>
      <c r="B414" s="269"/>
      <c r="C414" s="269"/>
      <c r="D414" s="269"/>
      <c r="E414" s="285"/>
      <c r="F414" s="269"/>
      <c r="G414" s="269"/>
    </row>
    <row r="415" spans="1:7">
      <c r="A415" s="269"/>
      <c r="B415" s="269"/>
      <c r="C415" s="269"/>
      <c r="D415" s="269"/>
      <c r="E415" s="285"/>
      <c r="F415" s="269"/>
      <c r="G415" s="269"/>
    </row>
    <row r="416" spans="1:7">
      <c r="A416" s="269"/>
      <c r="B416" s="269"/>
      <c r="C416" s="269"/>
      <c r="D416" s="269"/>
      <c r="E416" s="285"/>
      <c r="F416" s="269"/>
      <c r="G416" s="269"/>
    </row>
    <row r="417" spans="1:7">
      <c r="A417" s="269"/>
      <c r="B417" s="269"/>
      <c r="C417" s="269"/>
      <c r="D417" s="269"/>
      <c r="E417" s="285"/>
      <c r="F417" s="269"/>
      <c r="G417" s="269"/>
    </row>
    <row r="418" spans="1:7">
      <c r="A418" s="269"/>
      <c r="B418" s="269"/>
      <c r="C418" s="269"/>
      <c r="D418" s="269"/>
      <c r="E418" s="285"/>
      <c r="F418" s="269"/>
      <c r="G418" s="269"/>
    </row>
    <row r="419" spans="1:7">
      <c r="A419" s="269"/>
      <c r="B419" s="269"/>
      <c r="C419" s="269"/>
      <c r="D419" s="269"/>
      <c r="E419" s="285"/>
      <c r="F419" s="269"/>
      <c r="G419" s="269"/>
    </row>
  </sheetData>
  <mergeCells count="177">
    <mergeCell ref="A1:G1"/>
    <mergeCell ref="A3:B3"/>
    <mergeCell ref="A4:B4"/>
    <mergeCell ref="E4:G4"/>
    <mergeCell ref="C9:D9"/>
    <mergeCell ref="C25:D25"/>
    <mergeCell ref="C26:D26"/>
    <mergeCell ref="C28:G28"/>
    <mergeCell ref="C29:D29"/>
    <mergeCell ref="C33:D33"/>
    <mergeCell ref="C35:D35"/>
    <mergeCell ref="C36:D36"/>
    <mergeCell ref="C37:D37"/>
    <mergeCell ref="C13:D13"/>
    <mergeCell ref="C15:D15"/>
    <mergeCell ref="C17:D17"/>
    <mergeCell ref="C19:D19"/>
    <mergeCell ref="C21:G21"/>
    <mergeCell ref="C22:D22"/>
    <mergeCell ref="C23:D23"/>
    <mergeCell ref="C24:D24"/>
    <mergeCell ref="C49:D49"/>
    <mergeCell ref="C53:D53"/>
    <mergeCell ref="C55:D55"/>
    <mergeCell ref="C38:D38"/>
    <mergeCell ref="C40:D40"/>
    <mergeCell ref="C42:D42"/>
    <mergeCell ref="C44:D44"/>
    <mergeCell ref="C46:D46"/>
    <mergeCell ref="C48:G48"/>
    <mergeCell ref="C68:G68"/>
    <mergeCell ref="C72:G72"/>
    <mergeCell ref="C73:G73"/>
    <mergeCell ref="C74:G74"/>
    <mergeCell ref="C75:G75"/>
    <mergeCell ref="C76:G76"/>
    <mergeCell ref="C59:D59"/>
    <mergeCell ref="C61:G61"/>
    <mergeCell ref="C62:G62"/>
    <mergeCell ref="C63:G63"/>
    <mergeCell ref="C64:D64"/>
    <mergeCell ref="C94:D94"/>
    <mergeCell ref="C98:D98"/>
    <mergeCell ref="C100:D100"/>
    <mergeCell ref="C102:D102"/>
    <mergeCell ref="C104:D104"/>
    <mergeCell ref="C106:D106"/>
    <mergeCell ref="C107:D107"/>
    <mergeCell ref="C108:D108"/>
    <mergeCell ref="C80:D80"/>
    <mergeCell ref="C82:D82"/>
    <mergeCell ref="C84:D84"/>
    <mergeCell ref="C86:D86"/>
    <mergeCell ref="C88:D88"/>
    <mergeCell ref="C90:D90"/>
    <mergeCell ref="C91:D91"/>
    <mergeCell ref="C93:D93"/>
    <mergeCell ref="C129:D129"/>
    <mergeCell ref="C131:D131"/>
    <mergeCell ref="C133:D133"/>
    <mergeCell ref="C135:D135"/>
    <mergeCell ref="C137:D137"/>
    <mergeCell ref="C110:D110"/>
    <mergeCell ref="C117:D117"/>
    <mergeCell ref="C119:D119"/>
    <mergeCell ref="C121:D121"/>
    <mergeCell ref="C123:D123"/>
    <mergeCell ref="C183:G183"/>
    <mergeCell ref="C184:D184"/>
    <mergeCell ref="C186:D186"/>
    <mergeCell ref="C168:D168"/>
    <mergeCell ref="C170:D170"/>
    <mergeCell ref="C177:G177"/>
    <mergeCell ref="C178:D178"/>
    <mergeCell ref="C159:G159"/>
    <mergeCell ref="C160:G160"/>
    <mergeCell ref="C161:G161"/>
    <mergeCell ref="C162:G162"/>
    <mergeCell ref="C214:G214"/>
    <mergeCell ref="C215:G215"/>
    <mergeCell ref="C216:G216"/>
    <mergeCell ref="C217:G217"/>
    <mergeCell ref="C218:G218"/>
    <mergeCell ref="C219:G219"/>
    <mergeCell ref="C195:D195"/>
    <mergeCell ref="C197:G197"/>
    <mergeCell ref="C198:D198"/>
    <mergeCell ref="C200:G200"/>
    <mergeCell ref="C201:D201"/>
    <mergeCell ref="C203:G203"/>
    <mergeCell ref="C204:D204"/>
    <mergeCell ref="C228:G228"/>
    <mergeCell ref="C229:D229"/>
    <mergeCell ref="C230:D230"/>
    <mergeCell ref="C232:G232"/>
    <mergeCell ref="C233:G233"/>
    <mergeCell ref="C234:G234"/>
    <mergeCell ref="C220:D220"/>
    <mergeCell ref="C221:D221"/>
    <mergeCell ref="C223:G223"/>
    <mergeCell ref="C224:D224"/>
    <mergeCell ref="C225:D225"/>
    <mergeCell ref="C227:G227"/>
    <mergeCell ref="C242:G242"/>
    <mergeCell ref="C243:G243"/>
    <mergeCell ref="C244:G244"/>
    <mergeCell ref="C245:G245"/>
    <mergeCell ref="C246:D246"/>
    <mergeCell ref="C247:D247"/>
    <mergeCell ref="C235:G235"/>
    <mergeCell ref="C236:G236"/>
    <mergeCell ref="C237:G237"/>
    <mergeCell ref="C238:D238"/>
    <mergeCell ref="C240:G240"/>
    <mergeCell ref="C241:G241"/>
    <mergeCell ref="C255:G255"/>
    <mergeCell ref="C256:D256"/>
    <mergeCell ref="C258:D258"/>
    <mergeCell ref="C260:G260"/>
    <mergeCell ref="C261:G261"/>
    <mergeCell ref="C262:G262"/>
    <mergeCell ref="C249:G249"/>
    <mergeCell ref="C250:G250"/>
    <mergeCell ref="C251:G251"/>
    <mergeCell ref="C252:G252"/>
    <mergeCell ref="C253:G253"/>
    <mergeCell ref="C254:G254"/>
    <mergeCell ref="C278:G278"/>
    <mergeCell ref="C279:G279"/>
    <mergeCell ref="C280:G280"/>
    <mergeCell ref="C281:G281"/>
    <mergeCell ref="C282:G282"/>
    <mergeCell ref="C283:G283"/>
    <mergeCell ref="C263:G263"/>
    <mergeCell ref="C264:D264"/>
    <mergeCell ref="C266:D266"/>
    <mergeCell ref="C271:D271"/>
    <mergeCell ref="C272:D272"/>
    <mergeCell ref="C274:G274"/>
    <mergeCell ref="C275:D275"/>
    <mergeCell ref="C276:D276"/>
    <mergeCell ref="C290:D290"/>
    <mergeCell ref="C292:G292"/>
    <mergeCell ref="C293:D293"/>
    <mergeCell ref="C294:D294"/>
    <mergeCell ref="C295:D295"/>
    <mergeCell ref="C296:D296"/>
    <mergeCell ref="C284:D284"/>
    <mergeCell ref="C285:D285"/>
    <mergeCell ref="C286:D286"/>
    <mergeCell ref="C287:D287"/>
    <mergeCell ref="C288:D288"/>
    <mergeCell ref="C289:D289"/>
    <mergeCell ref="C305:G305"/>
    <mergeCell ref="C306:G306"/>
    <mergeCell ref="C307:G307"/>
    <mergeCell ref="C308:D308"/>
    <mergeCell ref="C313:D313"/>
    <mergeCell ref="C315:D315"/>
    <mergeCell ref="C317:D317"/>
    <mergeCell ref="C297:D297"/>
    <mergeCell ref="C298:D298"/>
    <mergeCell ref="C299:D299"/>
    <mergeCell ref="C301:D301"/>
    <mergeCell ref="C302:D302"/>
    <mergeCell ref="C304:G304"/>
    <mergeCell ref="C344:G344"/>
    <mergeCell ref="C336:G336"/>
    <mergeCell ref="C337:D337"/>
    <mergeCell ref="C339:G339"/>
    <mergeCell ref="C340:G340"/>
    <mergeCell ref="C341:G341"/>
    <mergeCell ref="C342:G342"/>
    <mergeCell ref="C343:G343"/>
    <mergeCell ref="C321:D321"/>
    <mergeCell ref="C322:D322"/>
    <mergeCell ref="C324:D324"/>
  </mergeCells>
  <printOptions horizontalCentered="1" gridLinesSet="0"/>
  <pageMargins left="0.59055118110236227" right="0.39370078740157483" top="0.59055118110236227" bottom="0.98425196850393704" header="0.19685039370078741" footer="0.51181102362204722"/>
  <pageSetup paperSize="9" orientation="landscape" horizontalDpi="300" r:id="rId1"/>
  <headerFooter alignWithMargins="0">
    <oddFooter>&amp;A&amp;RStránka &amp;P</oddFooter>
  </headerFooter>
</worksheet>
</file>

<file path=xl/worksheets/sheet8.xml><?xml version="1.0" encoding="utf-8"?>
<worksheet xmlns="http://schemas.openxmlformats.org/spreadsheetml/2006/main" xmlns:r="http://schemas.openxmlformats.org/officeDocument/2006/relationships">
  <sheetPr codeName="List23"/>
  <dimension ref="A1:BE51"/>
  <sheetViews>
    <sheetView topLeftCell="A2" zoomScaleNormal="100" workbookViewId="0">
      <selection activeCell="A36" sqref="A36:G46"/>
    </sheetView>
  </sheetViews>
  <sheetFormatPr defaultRowHeight="12.75"/>
  <cols>
    <col min="1" max="1" width="2" style="1" customWidth="1"/>
    <col min="2" max="2" width="15" style="1" customWidth="1"/>
    <col min="3" max="3" width="15.85546875" style="1" customWidth="1"/>
    <col min="4" max="4" width="14.5703125" style="1" customWidth="1"/>
    <col min="5" max="5" width="13.5703125" style="1" customWidth="1"/>
    <col min="6" max="6" width="16.5703125" style="1" customWidth="1"/>
    <col min="7" max="7" width="15.28515625" style="1" customWidth="1"/>
    <col min="8" max="16384" width="9.140625" style="1"/>
  </cols>
  <sheetData>
    <row r="1" spans="1:57" ht="24.75" customHeight="1" thickBot="1">
      <c r="A1" s="88" t="s">
        <v>29</v>
      </c>
      <c r="B1" s="89"/>
      <c r="C1" s="89"/>
      <c r="D1" s="89"/>
      <c r="E1" s="89"/>
      <c r="F1" s="89"/>
      <c r="G1" s="89"/>
    </row>
    <row r="2" spans="1:57" ht="12.75" customHeight="1">
      <c r="A2" s="90" t="s">
        <v>30</v>
      </c>
      <c r="B2" s="91"/>
      <c r="C2" s="92" t="s">
        <v>101</v>
      </c>
      <c r="D2" s="92" t="s">
        <v>1336</v>
      </c>
      <c r="E2" s="91"/>
      <c r="F2" s="93" t="s">
        <v>31</v>
      </c>
      <c r="G2" s="94"/>
    </row>
    <row r="3" spans="1:57" ht="3" hidden="1" customHeight="1">
      <c r="A3" s="95"/>
      <c r="B3" s="96"/>
      <c r="C3" s="97"/>
      <c r="D3" s="97"/>
      <c r="E3" s="96"/>
      <c r="F3" s="98"/>
      <c r="G3" s="99"/>
    </row>
    <row r="4" spans="1:57" ht="12" customHeight="1">
      <c r="A4" s="100" t="s">
        <v>32</v>
      </c>
      <c r="B4" s="96"/>
      <c r="C4" s="97"/>
      <c r="D4" s="97"/>
      <c r="E4" s="96"/>
      <c r="F4" s="98" t="s">
        <v>33</v>
      </c>
      <c r="G4" s="101"/>
    </row>
    <row r="5" spans="1:57" ht="12.95" customHeight="1">
      <c r="A5" s="102" t="s">
        <v>1335</v>
      </c>
      <c r="B5" s="103"/>
      <c r="C5" s="104" t="s">
        <v>1336</v>
      </c>
      <c r="D5" s="105"/>
      <c r="E5" s="106"/>
      <c r="F5" s="98" t="s">
        <v>34</v>
      </c>
      <c r="G5" s="99"/>
    </row>
    <row r="6" spans="1:57" ht="12.95" customHeight="1">
      <c r="A6" s="100" t="s">
        <v>35</v>
      </c>
      <c r="B6" s="96"/>
      <c r="C6" s="97"/>
      <c r="D6" s="97"/>
      <c r="E6" s="96"/>
      <c r="F6" s="107" t="s">
        <v>36</v>
      </c>
      <c r="G6" s="108">
        <v>0</v>
      </c>
      <c r="O6" s="109"/>
    </row>
    <row r="7" spans="1:57" ht="12.95" customHeight="1">
      <c r="A7" s="110" t="s">
        <v>101</v>
      </c>
      <c r="B7" s="111"/>
      <c r="C7" s="112" t="s">
        <v>102</v>
      </c>
      <c r="D7" s="113"/>
      <c r="E7" s="113"/>
      <c r="F7" s="114" t="s">
        <v>37</v>
      </c>
      <c r="G7" s="108">
        <f>IF(G6=0,,ROUND((F30+F32)/G6,1))</f>
        <v>0</v>
      </c>
    </row>
    <row r="8" spans="1:57">
      <c r="A8" s="115" t="s">
        <v>38</v>
      </c>
      <c r="B8" s="98"/>
      <c r="C8" s="307" t="s">
        <v>1757</v>
      </c>
      <c r="D8" s="307"/>
      <c r="E8" s="308"/>
      <c r="F8" s="116" t="s">
        <v>39</v>
      </c>
      <c r="G8" s="117"/>
      <c r="H8" s="118"/>
      <c r="I8" s="119"/>
    </row>
    <row r="9" spans="1:57">
      <c r="A9" s="115" t="s">
        <v>40</v>
      </c>
      <c r="B9" s="98"/>
      <c r="C9" s="307"/>
      <c r="D9" s="307"/>
      <c r="E9" s="308"/>
      <c r="F9" s="98"/>
      <c r="G9" s="120"/>
      <c r="H9" s="121"/>
    </row>
    <row r="10" spans="1:57">
      <c r="A10" s="115" t="s">
        <v>41</v>
      </c>
      <c r="B10" s="98"/>
      <c r="C10" s="307" t="s">
        <v>1758</v>
      </c>
      <c r="D10" s="307"/>
      <c r="E10" s="307"/>
      <c r="F10" s="122"/>
      <c r="G10" s="123"/>
      <c r="H10" s="124"/>
    </row>
    <row r="11" spans="1:57" ht="13.5" customHeight="1">
      <c r="A11" s="115" t="s">
        <v>42</v>
      </c>
      <c r="B11" s="98"/>
      <c r="C11" s="307"/>
      <c r="D11" s="307"/>
      <c r="E11" s="307"/>
      <c r="F11" s="125" t="s">
        <v>43</v>
      </c>
      <c r="G11" s="126"/>
      <c r="H11" s="121"/>
      <c r="BA11" s="127"/>
      <c r="BB11" s="127"/>
      <c r="BC11" s="127"/>
      <c r="BD11" s="127"/>
      <c r="BE11" s="127"/>
    </row>
    <row r="12" spans="1:57" ht="12.75" customHeight="1">
      <c r="A12" s="128" t="s">
        <v>44</v>
      </c>
      <c r="B12" s="96"/>
      <c r="C12" s="309"/>
      <c r="D12" s="309"/>
      <c r="E12" s="309"/>
      <c r="F12" s="129" t="s">
        <v>45</v>
      </c>
      <c r="G12" s="130"/>
      <c r="H12" s="121"/>
    </row>
    <row r="13" spans="1:57" ht="28.5" customHeight="1" thickBot="1">
      <c r="A13" s="131" t="s">
        <v>46</v>
      </c>
      <c r="B13" s="132"/>
      <c r="C13" s="132"/>
      <c r="D13" s="132"/>
      <c r="E13" s="133"/>
      <c r="F13" s="133"/>
      <c r="G13" s="134"/>
      <c r="H13" s="121"/>
    </row>
    <row r="14" spans="1:57" ht="17.25" customHeight="1" thickBot="1">
      <c r="A14" s="135" t="s">
        <v>47</v>
      </c>
      <c r="B14" s="136"/>
      <c r="C14" s="137"/>
      <c r="D14" s="138" t="s">
        <v>48</v>
      </c>
      <c r="E14" s="139"/>
      <c r="F14" s="139"/>
      <c r="G14" s="137"/>
    </row>
    <row r="15" spans="1:57" ht="15.95" customHeight="1">
      <c r="A15" s="140"/>
      <c r="B15" s="141" t="s">
        <v>49</v>
      </c>
      <c r="C15" s="142">
        <f>'SO 03 1605-002 Rek'!E25</f>
        <v>0</v>
      </c>
      <c r="D15" s="143" t="str">
        <f>'SO 03 1605-002 Rek'!A30</f>
        <v>Ztížené výrobní podmínky</v>
      </c>
      <c r="E15" s="144"/>
      <c r="F15" s="145"/>
      <c r="G15" s="142">
        <f>'SO 03 1605-002 Rek'!I30</f>
        <v>0</v>
      </c>
    </row>
    <row r="16" spans="1:57" ht="15.95" customHeight="1">
      <c r="A16" s="140" t="s">
        <v>50</v>
      </c>
      <c r="B16" s="141" t="s">
        <v>51</v>
      </c>
      <c r="C16" s="142">
        <f>'SO 03 1605-002 Rek'!F25</f>
        <v>0</v>
      </c>
      <c r="D16" s="95" t="str">
        <f>'SO 03 1605-002 Rek'!A31</f>
        <v>Ostatní náklady neuvedené</v>
      </c>
      <c r="E16" s="146"/>
      <c r="F16" s="147"/>
      <c r="G16" s="142">
        <f>'SO 03 1605-002 Rek'!I31</f>
        <v>0</v>
      </c>
    </row>
    <row r="17" spans="1:7" ht="15.95" customHeight="1">
      <c r="A17" s="140" t="s">
        <v>52</v>
      </c>
      <c r="B17" s="141" t="s">
        <v>53</v>
      </c>
      <c r="C17" s="142">
        <f>'SO 03 1605-002 Rek'!H25</f>
        <v>0</v>
      </c>
      <c r="D17" s="95" t="str">
        <f>'SO 03 1605-002 Rek'!A32</f>
        <v>Přesun stavebních kapacit</v>
      </c>
      <c r="E17" s="146"/>
      <c r="F17" s="147"/>
      <c r="G17" s="142">
        <f>'SO 03 1605-002 Rek'!I32</f>
        <v>0</v>
      </c>
    </row>
    <row r="18" spans="1:7" ht="15.95" customHeight="1">
      <c r="A18" s="148" t="s">
        <v>54</v>
      </c>
      <c r="B18" s="149" t="s">
        <v>55</v>
      </c>
      <c r="C18" s="142">
        <f>'SO 03 1605-002 Rek'!G25</f>
        <v>0</v>
      </c>
      <c r="D18" s="95" t="str">
        <f>'SO 03 1605-002 Rek'!A33</f>
        <v>Mimostaveništní doprava</v>
      </c>
      <c r="E18" s="146"/>
      <c r="F18" s="147"/>
      <c r="G18" s="142">
        <f>'SO 03 1605-002 Rek'!I33</f>
        <v>0</v>
      </c>
    </row>
    <row r="19" spans="1:7" ht="15.95" customHeight="1">
      <c r="A19" s="150" t="s">
        <v>56</v>
      </c>
      <c r="B19" s="141"/>
      <c r="C19" s="142">
        <f>SUM(C15:C18)</f>
        <v>0</v>
      </c>
      <c r="D19" s="95" t="str">
        <f>'SO 03 1605-002 Rek'!A34</f>
        <v>Zařízení staveniště</v>
      </c>
      <c r="E19" s="146"/>
      <c r="F19" s="147"/>
      <c r="G19" s="142">
        <f>'SO 03 1605-002 Rek'!I34</f>
        <v>0</v>
      </c>
    </row>
    <row r="20" spans="1:7" ht="15.95" customHeight="1">
      <c r="A20" s="150"/>
      <c r="B20" s="141"/>
      <c r="C20" s="142"/>
      <c r="D20" s="95" t="str">
        <f>'SO 03 1605-002 Rek'!A35</f>
        <v>Provoz investora</v>
      </c>
      <c r="E20" s="146"/>
      <c r="F20" s="147"/>
      <c r="G20" s="142">
        <f>'SO 03 1605-002 Rek'!I35</f>
        <v>0</v>
      </c>
    </row>
    <row r="21" spans="1:7" ht="15.95" customHeight="1">
      <c r="A21" s="150" t="s">
        <v>26</v>
      </c>
      <c r="B21" s="141"/>
      <c r="C21" s="142">
        <f>'SO 03 1605-002 Rek'!I25</f>
        <v>0</v>
      </c>
      <c r="D21" s="95" t="str">
        <f>'SO 03 1605-002 Rek'!A36</f>
        <v>Kompletační činnost (IČD)</v>
      </c>
      <c r="E21" s="146"/>
      <c r="F21" s="147"/>
      <c r="G21" s="142">
        <f>'SO 03 1605-002 Rek'!I36</f>
        <v>0</v>
      </c>
    </row>
    <row r="22" spans="1:7" ht="15.95" customHeight="1">
      <c r="A22" s="151" t="s">
        <v>57</v>
      </c>
      <c r="B22" s="121"/>
      <c r="C22" s="142">
        <f>C19+C21</f>
        <v>0</v>
      </c>
      <c r="D22" s="95" t="s">
        <v>1766</v>
      </c>
      <c r="E22" s="146"/>
      <c r="F22" s="147"/>
      <c r="G22" s="142">
        <f>G23-SUM(G15:G21)</f>
        <v>0</v>
      </c>
    </row>
    <row r="23" spans="1:7" ht="15.95" customHeight="1" thickBot="1">
      <c r="A23" s="305" t="s">
        <v>59</v>
      </c>
      <c r="B23" s="306"/>
      <c r="C23" s="152">
        <f>C22+G23</f>
        <v>0</v>
      </c>
      <c r="D23" s="153" t="s">
        <v>60</v>
      </c>
      <c r="E23" s="154"/>
      <c r="F23" s="155"/>
      <c r="G23" s="142">
        <f>'SO 03 1605-002 Rek'!H38</f>
        <v>0</v>
      </c>
    </row>
    <row r="24" spans="1:7">
      <c r="A24" s="156" t="s">
        <v>61</v>
      </c>
      <c r="B24" s="157"/>
      <c r="C24" s="158"/>
      <c r="D24" s="157" t="s">
        <v>62</v>
      </c>
      <c r="E24" s="157"/>
      <c r="F24" s="159" t="s">
        <v>63</v>
      </c>
      <c r="G24" s="160"/>
    </row>
    <row r="25" spans="1:7">
      <c r="A25" s="151" t="s">
        <v>64</v>
      </c>
      <c r="B25" s="121"/>
      <c r="C25" s="161"/>
      <c r="D25" s="121" t="s">
        <v>64</v>
      </c>
      <c r="F25" s="162" t="s">
        <v>64</v>
      </c>
      <c r="G25" s="163"/>
    </row>
    <row r="26" spans="1:7" ht="37.5" customHeight="1">
      <c r="A26" s="151" t="s">
        <v>65</v>
      </c>
      <c r="B26" s="164"/>
      <c r="C26" s="161"/>
      <c r="D26" s="121" t="s">
        <v>65</v>
      </c>
      <c r="F26" s="162" t="s">
        <v>65</v>
      </c>
      <c r="G26" s="163"/>
    </row>
    <row r="27" spans="1:7">
      <c r="A27" s="151"/>
      <c r="B27" s="165"/>
      <c r="C27" s="161"/>
      <c r="D27" s="121"/>
      <c r="F27" s="162"/>
      <c r="G27" s="163"/>
    </row>
    <row r="28" spans="1:7">
      <c r="A28" s="151" t="s">
        <v>66</v>
      </c>
      <c r="B28" s="121"/>
      <c r="C28" s="161"/>
      <c r="D28" s="162" t="s">
        <v>67</v>
      </c>
      <c r="E28" s="161"/>
      <c r="F28" s="166" t="s">
        <v>67</v>
      </c>
      <c r="G28" s="163"/>
    </row>
    <row r="29" spans="1:7" ht="69" customHeight="1">
      <c r="A29" s="151"/>
      <c r="B29" s="121"/>
      <c r="C29" s="167"/>
      <c r="D29" s="168"/>
      <c r="E29" s="167"/>
      <c r="F29" s="121"/>
      <c r="G29" s="163"/>
    </row>
    <row r="30" spans="1:7">
      <c r="A30" s="169" t="s">
        <v>11</v>
      </c>
      <c r="B30" s="170"/>
      <c r="C30" s="171">
        <v>21</v>
      </c>
      <c r="D30" s="170" t="s">
        <v>68</v>
      </c>
      <c r="E30" s="172"/>
      <c r="F30" s="300">
        <f>C23-F32</f>
        <v>0</v>
      </c>
      <c r="G30" s="301"/>
    </row>
    <row r="31" spans="1:7">
      <c r="A31" s="169" t="s">
        <v>69</v>
      </c>
      <c r="B31" s="170"/>
      <c r="C31" s="171">
        <f>C30</f>
        <v>21</v>
      </c>
      <c r="D31" s="170" t="s">
        <v>70</v>
      </c>
      <c r="E31" s="172"/>
      <c r="F31" s="300">
        <f>ROUND(PRODUCT(F30,C31/100),0)</f>
        <v>0</v>
      </c>
      <c r="G31" s="301"/>
    </row>
    <row r="32" spans="1:7">
      <c r="A32" s="169" t="s">
        <v>11</v>
      </c>
      <c r="B32" s="170"/>
      <c r="C32" s="171">
        <v>0</v>
      </c>
      <c r="D32" s="170" t="s">
        <v>70</v>
      </c>
      <c r="E32" s="172"/>
      <c r="F32" s="300">
        <v>0</v>
      </c>
      <c r="G32" s="301"/>
    </row>
    <row r="33" spans="1:8">
      <c r="A33" s="169" t="s">
        <v>69</v>
      </c>
      <c r="B33" s="173"/>
      <c r="C33" s="174">
        <f>C32</f>
        <v>0</v>
      </c>
      <c r="D33" s="170" t="s">
        <v>70</v>
      </c>
      <c r="E33" s="147"/>
      <c r="F33" s="300">
        <f>ROUND(PRODUCT(F32,C33/100),0)</f>
        <v>0</v>
      </c>
      <c r="G33" s="301"/>
    </row>
    <row r="34" spans="1:8" s="178" customFormat="1" ht="19.5" customHeight="1" thickBot="1">
      <c r="A34" s="175" t="s">
        <v>71</v>
      </c>
      <c r="B34" s="176"/>
      <c r="C34" s="176"/>
      <c r="D34" s="176"/>
      <c r="E34" s="177"/>
      <c r="F34" s="302">
        <f>ROUND(SUM(F30:F33),0)</f>
        <v>0</v>
      </c>
      <c r="G34" s="303"/>
    </row>
    <row r="36" spans="1:8">
      <c r="A36" s="2" t="s">
        <v>72</v>
      </c>
      <c r="B36" s="2"/>
      <c r="C36" s="2"/>
      <c r="D36" s="2"/>
      <c r="E36" s="2"/>
      <c r="F36" s="2"/>
      <c r="G36" s="2"/>
      <c r="H36" s="1" t="s">
        <v>1</v>
      </c>
    </row>
    <row r="37" spans="1:8" ht="14.25" customHeight="1">
      <c r="A37" s="2"/>
      <c r="B37" s="304" t="s">
        <v>1767</v>
      </c>
      <c r="C37" s="304"/>
      <c r="D37" s="304"/>
      <c r="E37" s="304"/>
      <c r="F37" s="304"/>
      <c r="G37" s="304"/>
      <c r="H37" s="1" t="s">
        <v>1</v>
      </c>
    </row>
    <row r="38" spans="1:8" ht="12.75" customHeight="1">
      <c r="A38" s="179"/>
      <c r="B38" s="304"/>
      <c r="C38" s="304"/>
      <c r="D38" s="304"/>
      <c r="E38" s="304"/>
      <c r="F38" s="304"/>
      <c r="G38" s="304"/>
      <c r="H38" s="1" t="s">
        <v>1</v>
      </c>
    </row>
    <row r="39" spans="1:8">
      <c r="A39" s="179"/>
      <c r="B39" s="304"/>
      <c r="C39" s="304"/>
      <c r="D39" s="304"/>
      <c r="E39" s="304"/>
      <c r="F39" s="304"/>
      <c r="G39" s="304"/>
      <c r="H39" s="1" t="s">
        <v>1</v>
      </c>
    </row>
    <row r="40" spans="1:8">
      <c r="A40" s="179"/>
      <c r="B40" s="304"/>
      <c r="C40" s="304"/>
      <c r="D40" s="304"/>
      <c r="E40" s="304"/>
      <c r="F40" s="304"/>
      <c r="G40" s="304"/>
      <c r="H40" s="1" t="s">
        <v>1</v>
      </c>
    </row>
    <row r="41" spans="1:8">
      <c r="A41" s="179"/>
      <c r="B41" s="304"/>
      <c r="C41" s="304"/>
      <c r="D41" s="304"/>
      <c r="E41" s="304"/>
      <c r="F41" s="304"/>
      <c r="G41" s="304"/>
      <c r="H41" s="1" t="s">
        <v>1</v>
      </c>
    </row>
    <row r="42" spans="1:8">
      <c r="A42" s="179"/>
      <c r="B42" s="304"/>
      <c r="C42" s="304"/>
      <c r="D42" s="304"/>
      <c r="E42" s="304"/>
      <c r="F42" s="304"/>
      <c r="G42" s="304"/>
      <c r="H42" s="1" t="s">
        <v>1</v>
      </c>
    </row>
    <row r="43" spans="1:8">
      <c r="A43" s="179"/>
      <c r="B43" s="304"/>
      <c r="C43" s="304"/>
      <c r="D43" s="304"/>
      <c r="E43" s="304"/>
      <c r="F43" s="304"/>
      <c r="G43" s="304"/>
      <c r="H43" s="1" t="s">
        <v>1</v>
      </c>
    </row>
    <row r="44" spans="1:8" ht="12.75" customHeight="1">
      <c r="A44" s="179"/>
      <c r="B44" s="304"/>
      <c r="C44" s="304"/>
      <c r="D44" s="304"/>
      <c r="E44" s="304"/>
      <c r="F44" s="304"/>
      <c r="G44" s="304"/>
      <c r="H44" s="1" t="s">
        <v>1</v>
      </c>
    </row>
    <row r="45" spans="1:8" ht="12.75" customHeight="1">
      <c r="A45" s="179"/>
      <c r="B45" s="304"/>
      <c r="C45" s="304"/>
      <c r="D45" s="304"/>
      <c r="E45" s="304"/>
      <c r="F45" s="304"/>
      <c r="G45" s="304"/>
      <c r="H45" s="1" t="s">
        <v>1</v>
      </c>
    </row>
    <row r="46" spans="1:8">
      <c r="B46" s="304"/>
      <c r="C46" s="304"/>
      <c r="D46" s="304"/>
      <c r="E46" s="304"/>
      <c r="F46" s="304"/>
      <c r="G46" s="304"/>
    </row>
    <row r="47" spans="1:8">
      <c r="B47" s="299"/>
      <c r="C47" s="299"/>
      <c r="D47" s="299"/>
      <c r="E47" s="299"/>
      <c r="F47" s="299"/>
      <c r="G47" s="299"/>
    </row>
    <row r="48" spans="1:8">
      <c r="B48" s="299"/>
      <c r="C48" s="299"/>
      <c r="D48" s="299"/>
      <c r="E48" s="299"/>
      <c r="F48" s="299"/>
      <c r="G48" s="299"/>
    </row>
    <row r="49" spans="2:7">
      <c r="B49" s="299"/>
      <c r="C49" s="299"/>
      <c r="D49" s="299"/>
      <c r="E49" s="299"/>
      <c r="F49" s="299"/>
      <c r="G49" s="299"/>
    </row>
    <row r="50" spans="2:7">
      <c r="B50" s="299"/>
      <c r="C50" s="299"/>
      <c r="D50" s="299"/>
      <c r="E50" s="299"/>
      <c r="F50" s="299"/>
      <c r="G50" s="299"/>
    </row>
    <row r="51" spans="2:7">
      <c r="B51" s="299"/>
      <c r="C51" s="299"/>
      <c r="D51" s="299"/>
      <c r="E51" s="299"/>
      <c r="F51" s="299"/>
      <c r="G51" s="299"/>
    </row>
  </sheetData>
  <mergeCells count="17">
    <mergeCell ref="A23:B23"/>
    <mergeCell ref="C8:E8"/>
    <mergeCell ref="C9:E9"/>
    <mergeCell ref="C10:E10"/>
    <mergeCell ref="C11:E11"/>
    <mergeCell ref="C12:E12"/>
    <mergeCell ref="B51:G51"/>
    <mergeCell ref="F30:G30"/>
    <mergeCell ref="F31:G31"/>
    <mergeCell ref="F32:G32"/>
    <mergeCell ref="F33:G33"/>
    <mergeCell ref="F34:G34"/>
    <mergeCell ref="B47:G47"/>
    <mergeCell ref="B48:G48"/>
    <mergeCell ref="B49:G49"/>
    <mergeCell ref="B50:G50"/>
    <mergeCell ref="B37:G46"/>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&amp;A</oddFooter>
  </headerFooter>
</worksheet>
</file>

<file path=xl/worksheets/sheet9.xml><?xml version="1.0" encoding="utf-8"?>
<worksheet xmlns="http://schemas.openxmlformats.org/spreadsheetml/2006/main" xmlns:r="http://schemas.openxmlformats.org/officeDocument/2006/relationships">
  <sheetPr codeName="List33"/>
  <dimension ref="A1:BE89"/>
  <sheetViews>
    <sheetView workbookViewId="0">
      <selection activeCell="A40" sqref="A40:I43"/>
    </sheetView>
  </sheetViews>
  <sheetFormatPr defaultRowHeight="12.75"/>
  <cols>
    <col min="1" max="1" width="5.85546875" style="1" customWidth="1"/>
    <col min="2" max="2" width="6.140625" style="1" customWidth="1"/>
    <col min="3" max="3" width="11.42578125" style="1" customWidth="1"/>
    <col min="4" max="4" width="15.85546875" style="1" customWidth="1"/>
    <col min="5" max="5" width="11.28515625" style="1" customWidth="1"/>
    <col min="6" max="6" width="10.85546875" style="1" customWidth="1"/>
    <col min="7" max="7" width="11" style="1" customWidth="1"/>
    <col min="8" max="8" width="11.140625" style="1" customWidth="1"/>
    <col min="9" max="9" width="10.7109375" style="1" customWidth="1"/>
    <col min="10" max="16384" width="9.140625" style="1"/>
  </cols>
  <sheetData>
    <row r="1" spans="1:9" ht="13.5" thickTop="1">
      <c r="A1" s="310" t="s">
        <v>2</v>
      </c>
      <c r="B1" s="311"/>
      <c r="C1" s="180" t="s">
        <v>103</v>
      </c>
      <c r="D1" s="181"/>
      <c r="E1" s="182"/>
      <c r="F1" s="181"/>
      <c r="G1" s="183" t="s">
        <v>73</v>
      </c>
      <c r="H1" s="184" t="s">
        <v>101</v>
      </c>
      <c r="I1" s="185"/>
    </row>
    <row r="2" spans="1:9" ht="13.5" thickBot="1">
      <c r="A2" s="312" t="s">
        <v>74</v>
      </c>
      <c r="B2" s="313"/>
      <c r="C2" s="186" t="s">
        <v>1337</v>
      </c>
      <c r="D2" s="187"/>
      <c r="E2" s="188"/>
      <c r="F2" s="187"/>
      <c r="G2" s="314" t="s">
        <v>1336</v>
      </c>
      <c r="H2" s="315"/>
      <c r="I2" s="316"/>
    </row>
    <row r="3" spans="1:9" ht="13.5" thickTop="1">
      <c r="F3" s="121"/>
    </row>
    <row r="4" spans="1:9" ht="19.5" customHeight="1">
      <c r="A4" s="189" t="s">
        <v>75</v>
      </c>
      <c r="B4" s="190"/>
      <c r="C4" s="190"/>
      <c r="D4" s="190"/>
      <c r="E4" s="191"/>
      <c r="F4" s="190"/>
      <c r="G4" s="190"/>
      <c r="H4" s="190"/>
      <c r="I4" s="190"/>
    </row>
    <row r="5" spans="1:9" ht="13.5" thickBot="1"/>
    <row r="6" spans="1:9" s="121" customFormat="1" ht="13.5" thickBot="1">
      <c r="A6" s="192"/>
      <c r="B6" s="193" t="s">
        <v>76</v>
      </c>
      <c r="C6" s="193"/>
      <c r="D6" s="194"/>
      <c r="E6" s="195" t="s">
        <v>22</v>
      </c>
      <c r="F6" s="196" t="s">
        <v>23</v>
      </c>
      <c r="G6" s="196" t="s">
        <v>24</v>
      </c>
      <c r="H6" s="196" t="s">
        <v>25</v>
      </c>
      <c r="I6" s="197" t="s">
        <v>26</v>
      </c>
    </row>
    <row r="7" spans="1:9" s="121" customFormat="1">
      <c r="A7" s="286" t="str">
        <f>'SO 03 1605-002 Pol'!B7</f>
        <v>4</v>
      </c>
      <c r="B7" s="62" t="str">
        <f>'SO 03 1605-002 Pol'!C7</f>
        <v>Vodorovné konstrukce</v>
      </c>
      <c r="D7" s="198"/>
      <c r="E7" s="287">
        <f>'SO 03 1605-002 Pol'!BA29</f>
        <v>0</v>
      </c>
      <c r="F7" s="288">
        <f>'SO 03 1605-002 Pol'!BB29</f>
        <v>0</v>
      </c>
      <c r="G7" s="288">
        <f>'SO 03 1605-002 Pol'!BC29</f>
        <v>0</v>
      </c>
      <c r="H7" s="288">
        <f>'SO 03 1605-002 Pol'!BD29</f>
        <v>0</v>
      </c>
      <c r="I7" s="289">
        <f>'SO 03 1605-002 Pol'!BE29</f>
        <v>0</v>
      </c>
    </row>
    <row r="8" spans="1:9" s="121" customFormat="1">
      <c r="A8" s="286" t="str">
        <f>'SO 03 1605-002 Pol'!B30</f>
        <v>61</v>
      </c>
      <c r="B8" s="62" t="str">
        <f>'SO 03 1605-002 Pol'!C30</f>
        <v>Upravy povrchů vnitřní</v>
      </c>
      <c r="D8" s="198"/>
      <c r="E8" s="287">
        <f>'SO 03 1605-002 Pol'!BA41</f>
        <v>0</v>
      </c>
      <c r="F8" s="288">
        <f>'SO 03 1605-002 Pol'!BB41</f>
        <v>0</v>
      </c>
      <c r="G8" s="288">
        <f>'SO 03 1605-002 Pol'!BC41</f>
        <v>0</v>
      </c>
      <c r="H8" s="288">
        <f>'SO 03 1605-002 Pol'!BD41</f>
        <v>0</v>
      </c>
      <c r="I8" s="289">
        <f>'SO 03 1605-002 Pol'!BE41</f>
        <v>0</v>
      </c>
    </row>
    <row r="9" spans="1:9" s="121" customFormat="1">
      <c r="A9" s="286" t="str">
        <f>'SO 03 1605-002 Pol'!B42</f>
        <v>63</v>
      </c>
      <c r="B9" s="62" t="str">
        <f>'SO 03 1605-002 Pol'!C42</f>
        <v>Podlahy a podlahové konstrukce</v>
      </c>
      <c r="D9" s="198"/>
      <c r="E9" s="287">
        <f>'SO 03 1605-002 Pol'!BA68</f>
        <v>0</v>
      </c>
      <c r="F9" s="288">
        <f>'SO 03 1605-002 Pol'!BB68</f>
        <v>0</v>
      </c>
      <c r="G9" s="288">
        <f>'SO 03 1605-002 Pol'!BC68</f>
        <v>0</v>
      </c>
      <c r="H9" s="288">
        <f>'SO 03 1605-002 Pol'!BD68</f>
        <v>0</v>
      </c>
      <c r="I9" s="289">
        <f>'SO 03 1605-002 Pol'!BE68</f>
        <v>0</v>
      </c>
    </row>
    <row r="10" spans="1:9" s="121" customFormat="1">
      <c r="A10" s="286" t="str">
        <f>'SO 03 1605-002 Pol'!B69</f>
        <v>94</v>
      </c>
      <c r="B10" s="62" t="str">
        <f>'SO 03 1605-002 Pol'!C69</f>
        <v>Lešení a stavební výtahy</v>
      </c>
      <c r="D10" s="198"/>
      <c r="E10" s="287">
        <f>'SO 03 1605-002 Pol'!BA72</f>
        <v>0</v>
      </c>
      <c r="F10" s="288">
        <f>'SO 03 1605-002 Pol'!BB72</f>
        <v>0</v>
      </c>
      <c r="G10" s="288">
        <f>'SO 03 1605-002 Pol'!BC72</f>
        <v>0</v>
      </c>
      <c r="H10" s="288">
        <f>'SO 03 1605-002 Pol'!BD72</f>
        <v>0</v>
      </c>
      <c r="I10" s="289">
        <f>'SO 03 1605-002 Pol'!BE72</f>
        <v>0</v>
      </c>
    </row>
    <row r="11" spans="1:9" s="121" customFormat="1">
      <c r="A11" s="286" t="str">
        <f>'SO 03 1605-002 Pol'!B73</f>
        <v>95</v>
      </c>
      <c r="B11" s="62" t="str">
        <f>'SO 03 1605-002 Pol'!C73</f>
        <v>Dokončovací konstrukce na pozemních stavbách</v>
      </c>
      <c r="D11" s="198"/>
      <c r="E11" s="287">
        <f>'SO 03 1605-002 Pol'!BA80</f>
        <v>0</v>
      </c>
      <c r="F11" s="288">
        <f>'SO 03 1605-002 Pol'!BB80</f>
        <v>0</v>
      </c>
      <c r="G11" s="288">
        <f>'SO 03 1605-002 Pol'!BC80</f>
        <v>0</v>
      </c>
      <c r="H11" s="288">
        <f>'SO 03 1605-002 Pol'!BD80</f>
        <v>0</v>
      </c>
      <c r="I11" s="289">
        <f>'SO 03 1605-002 Pol'!BE80</f>
        <v>0</v>
      </c>
    </row>
    <row r="12" spans="1:9" s="121" customFormat="1">
      <c r="A12" s="286" t="str">
        <f>'SO 03 1605-002 Pol'!B81</f>
        <v>96</v>
      </c>
      <c r="B12" s="62" t="str">
        <f>'SO 03 1605-002 Pol'!C81</f>
        <v>Bourání konstrukcí</v>
      </c>
      <c r="D12" s="198"/>
      <c r="E12" s="287">
        <f>'SO 03 1605-002 Pol'!BA108</f>
        <v>0</v>
      </c>
      <c r="F12" s="288">
        <f>'SO 03 1605-002 Pol'!BB108</f>
        <v>0</v>
      </c>
      <c r="G12" s="288">
        <f>'SO 03 1605-002 Pol'!BC108</f>
        <v>0</v>
      </c>
      <c r="H12" s="288">
        <f>'SO 03 1605-002 Pol'!BD108</f>
        <v>0</v>
      </c>
      <c r="I12" s="289">
        <f>'SO 03 1605-002 Pol'!BE108</f>
        <v>0</v>
      </c>
    </row>
    <row r="13" spans="1:9" s="121" customFormat="1">
      <c r="A13" s="286" t="str">
        <f>'SO 03 1605-002 Pol'!B109</f>
        <v>97</v>
      </c>
      <c r="B13" s="62" t="str">
        <f>'SO 03 1605-002 Pol'!C109</f>
        <v>Prorážení otvorů</v>
      </c>
      <c r="D13" s="198"/>
      <c r="E13" s="287">
        <f>'SO 03 1605-002 Pol'!BA114</f>
        <v>0</v>
      </c>
      <c r="F13" s="288">
        <f>'SO 03 1605-002 Pol'!BB114</f>
        <v>0</v>
      </c>
      <c r="G13" s="288">
        <f>'SO 03 1605-002 Pol'!BC114</f>
        <v>0</v>
      </c>
      <c r="H13" s="288">
        <f>'SO 03 1605-002 Pol'!BD114</f>
        <v>0</v>
      </c>
      <c r="I13" s="289">
        <f>'SO 03 1605-002 Pol'!BE114</f>
        <v>0</v>
      </c>
    </row>
    <row r="14" spans="1:9" s="121" customFormat="1">
      <c r="A14" s="286" t="str">
        <f>'SO 03 1605-002 Pol'!B115</f>
        <v>99</v>
      </c>
      <c r="B14" s="62" t="str">
        <f>'SO 03 1605-002 Pol'!C115</f>
        <v>Staveništní přesun hmot</v>
      </c>
      <c r="D14" s="198"/>
      <c r="E14" s="287">
        <f>'SO 03 1605-002 Pol'!BA117</f>
        <v>0</v>
      </c>
      <c r="F14" s="288">
        <f>'SO 03 1605-002 Pol'!BB117</f>
        <v>0</v>
      </c>
      <c r="G14" s="288">
        <f>'SO 03 1605-002 Pol'!BC117</f>
        <v>0</v>
      </c>
      <c r="H14" s="288">
        <f>'SO 03 1605-002 Pol'!BD117</f>
        <v>0</v>
      </c>
      <c r="I14" s="289">
        <f>'SO 03 1605-002 Pol'!BE117</f>
        <v>0</v>
      </c>
    </row>
    <row r="15" spans="1:9" s="121" customFormat="1">
      <c r="A15" s="286" t="str">
        <f>'SO 03 1605-002 Pol'!B118</f>
        <v>711</v>
      </c>
      <c r="B15" s="62" t="str">
        <f>'SO 03 1605-002 Pol'!C118</f>
        <v>Izolace proti vodě</v>
      </c>
      <c r="D15" s="198"/>
      <c r="E15" s="287">
        <f>'SO 03 1605-002 Pol'!BA141</f>
        <v>0</v>
      </c>
      <c r="F15" s="288">
        <f>'SO 03 1605-002 Pol'!BB141</f>
        <v>0</v>
      </c>
      <c r="G15" s="288">
        <f>'SO 03 1605-002 Pol'!BC141</f>
        <v>0</v>
      </c>
      <c r="H15" s="288">
        <f>'SO 03 1605-002 Pol'!BD141</f>
        <v>0</v>
      </c>
      <c r="I15" s="289">
        <f>'SO 03 1605-002 Pol'!BE141</f>
        <v>0</v>
      </c>
    </row>
    <row r="16" spans="1:9" s="121" customFormat="1">
      <c r="A16" s="286" t="str">
        <f>'SO 03 1605-002 Pol'!B142</f>
        <v>713</v>
      </c>
      <c r="B16" s="62" t="str">
        <f>'SO 03 1605-002 Pol'!C142</f>
        <v>Izolace tepelné</v>
      </c>
      <c r="D16" s="198"/>
      <c r="E16" s="287">
        <f>'SO 03 1605-002 Pol'!BA161</f>
        <v>0</v>
      </c>
      <c r="F16" s="288">
        <f>'SO 03 1605-002 Pol'!BB161</f>
        <v>0</v>
      </c>
      <c r="G16" s="288">
        <f>'SO 03 1605-002 Pol'!BC161</f>
        <v>0</v>
      </c>
      <c r="H16" s="288">
        <f>'SO 03 1605-002 Pol'!BD161</f>
        <v>0</v>
      </c>
      <c r="I16" s="289">
        <f>'SO 03 1605-002 Pol'!BE161</f>
        <v>0</v>
      </c>
    </row>
    <row r="17" spans="1:57" s="121" customFormat="1">
      <c r="A17" s="286" t="str">
        <f>'SO 03 1605-002 Pol'!B162</f>
        <v>7631</v>
      </c>
      <c r="B17" s="62" t="str">
        <f>'SO 03 1605-002 Pol'!C162</f>
        <v>Konstrukce sádrokartonové</v>
      </c>
      <c r="D17" s="198"/>
      <c r="E17" s="287">
        <f>'SO 03 1605-002 Pol'!BA172</f>
        <v>0</v>
      </c>
      <c r="F17" s="288">
        <f>'SO 03 1605-002 Pol'!BB172</f>
        <v>0</v>
      </c>
      <c r="G17" s="288">
        <f>'SO 03 1605-002 Pol'!BC172</f>
        <v>0</v>
      </c>
      <c r="H17" s="288">
        <f>'SO 03 1605-002 Pol'!BD172</f>
        <v>0</v>
      </c>
      <c r="I17" s="289">
        <f>'SO 03 1605-002 Pol'!BE172</f>
        <v>0</v>
      </c>
    </row>
    <row r="18" spans="1:57" s="121" customFormat="1">
      <c r="A18" s="286" t="str">
        <f>'SO 03 1605-002 Pol'!B173</f>
        <v>766</v>
      </c>
      <c r="B18" s="62" t="str">
        <f>'SO 03 1605-002 Pol'!C173</f>
        <v>Konstrukce truhlářské</v>
      </c>
      <c r="D18" s="198"/>
      <c r="E18" s="287">
        <f>'SO 03 1605-002 Pol'!BA177</f>
        <v>0</v>
      </c>
      <c r="F18" s="288">
        <f>'SO 03 1605-002 Pol'!BB177</f>
        <v>0</v>
      </c>
      <c r="G18" s="288">
        <f>'SO 03 1605-002 Pol'!BC177</f>
        <v>0</v>
      </c>
      <c r="H18" s="288">
        <f>'SO 03 1605-002 Pol'!BD177</f>
        <v>0</v>
      </c>
      <c r="I18" s="289">
        <f>'SO 03 1605-002 Pol'!BE177</f>
        <v>0</v>
      </c>
    </row>
    <row r="19" spans="1:57" s="121" customFormat="1">
      <c r="A19" s="286" t="str">
        <f>'SO 03 1605-002 Pol'!B178</f>
        <v>767</v>
      </c>
      <c r="B19" s="62" t="str">
        <f>'SO 03 1605-002 Pol'!C178</f>
        <v>Konstrukce zámečnické</v>
      </c>
      <c r="D19" s="198"/>
      <c r="E19" s="287">
        <f>'SO 03 1605-002 Pol'!BA192</f>
        <v>0</v>
      </c>
      <c r="F19" s="288">
        <f>'SO 03 1605-002 Pol'!BB192</f>
        <v>0</v>
      </c>
      <c r="G19" s="288">
        <f>'SO 03 1605-002 Pol'!BC192</f>
        <v>0</v>
      </c>
      <c r="H19" s="288">
        <f>'SO 03 1605-002 Pol'!BD192</f>
        <v>0</v>
      </c>
      <c r="I19" s="289">
        <f>'SO 03 1605-002 Pol'!BE192</f>
        <v>0</v>
      </c>
    </row>
    <row r="20" spans="1:57" s="121" customFormat="1">
      <c r="A20" s="286" t="str">
        <f>'SO 03 1605-002 Pol'!B193</f>
        <v>771</v>
      </c>
      <c r="B20" s="62" t="str">
        <f>'SO 03 1605-002 Pol'!C193</f>
        <v>Podlahy z dlaždic a obklady</v>
      </c>
      <c r="D20" s="198"/>
      <c r="E20" s="287">
        <f>'SO 03 1605-002 Pol'!BA224</f>
        <v>0</v>
      </c>
      <c r="F20" s="288">
        <f>'SO 03 1605-002 Pol'!BB224</f>
        <v>0</v>
      </c>
      <c r="G20" s="288">
        <f>'SO 03 1605-002 Pol'!BC224</f>
        <v>0</v>
      </c>
      <c r="H20" s="288">
        <f>'SO 03 1605-002 Pol'!BD224</f>
        <v>0</v>
      </c>
      <c r="I20" s="289">
        <f>'SO 03 1605-002 Pol'!BE224</f>
        <v>0</v>
      </c>
    </row>
    <row r="21" spans="1:57" s="121" customFormat="1">
      <c r="A21" s="286" t="str">
        <f>'SO 03 1605-002 Pol'!B225</f>
        <v>776</v>
      </c>
      <c r="B21" s="62" t="str">
        <f>'SO 03 1605-002 Pol'!C225</f>
        <v>Podlahy povlakové</v>
      </c>
      <c r="D21" s="198"/>
      <c r="E21" s="287">
        <f>'SO 03 1605-002 Pol'!BA266</f>
        <v>0</v>
      </c>
      <c r="F21" s="288">
        <f>'SO 03 1605-002 Pol'!BB266</f>
        <v>0</v>
      </c>
      <c r="G21" s="288">
        <f>'SO 03 1605-002 Pol'!BC266</f>
        <v>0</v>
      </c>
      <c r="H21" s="288">
        <f>'SO 03 1605-002 Pol'!BD266</f>
        <v>0</v>
      </c>
      <c r="I21" s="289">
        <f>'SO 03 1605-002 Pol'!BE266</f>
        <v>0</v>
      </c>
    </row>
    <row r="22" spans="1:57" s="121" customFormat="1">
      <c r="A22" s="286" t="str">
        <f>'SO 03 1605-002 Pol'!B267</f>
        <v>783</v>
      </c>
      <c r="B22" s="62" t="str">
        <f>'SO 03 1605-002 Pol'!C267</f>
        <v>Nátěry</v>
      </c>
      <c r="D22" s="198"/>
      <c r="E22" s="287">
        <f>'SO 03 1605-002 Pol'!BA278</f>
        <v>0</v>
      </c>
      <c r="F22" s="288">
        <f>'SO 03 1605-002 Pol'!BB278</f>
        <v>0</v>
      </c>
      <c r="G22" s="288">
        <f>'SO 03 1605-002 Pol'!BC278</f>
        <v>0</v>
      </c>
      <c r="H22" s="288">
        <f>'SO 03 1605-002 Pol'!BD278</f>
        <v>0</v>
      </c>
      <c r="I22" s="289">
        <f>'SO 03 1605-002 Pol'!BE278</f>
        <v>0</v>
      </c>
    </row>
    <row r="23" spans="1:57" s="121" customFormat="1">
      <c r="A23" s="286" t="str">
        <f>'SO 03 1605-002 Pol'!B279</f>
        <v>784</v>
      </c>
      <c r="B23" s="62" t="str">
        <f>'SO 03 1605-002 Pol'!C279</f>
        <v>Malby</v>
      </c>
      <c r="D23" s="198"/>
      <c r="E23" s="287">
        <f>'SO 03 1605-002 Pol'!BA292</f>
        <v>0</v>
      </c>
      <c r="F23" s="288">
        <f>'SO 03 1605-002 Pol'!BB292</f>
        <v>0</v>
      </c>
      <c r="G23" s="288">
        <f>'SO 03 1605-002 Pol'!BC292</f>
        <v>0</v>
      </c>
      <c r="H23" s="288">
        <f>'SO 03 1605-002 Pol'!BD292</f>
        <v>0</v>
      </c>
      <c r="I23" s="289">
        <f>'SO 03 1605-002 Pol'!BE292</f>
        <v>0</v>
      </c>
    </row>
    <row r="24" spans="1:57" s="121" customFormat="1" ht="13.5" thickBot="1">
      <c r="A24" s="286" t="str">
        <f>'SO 03 1605-002 Pol'!B293</f>
        <v>D96</v>
      </c>
      <c r="B24" s="62" t="str">
        <f>'SO 03 1605-002 Pol'!C293</f>
        <v>Přesuny suti a vybouraných hmot</v>
      </c>
      <c r="D24" s="198"/>
      <c r="E24" s="287">
        <f>'SO 03 1605-002 Pol'!BA300</f>
        <v>0</v>
      </c>
      <c r="F24" s="288">
        <f>'SO 03 1605-002 Pol'!BB300</f>
        <v>0</v>
      </c>
      <c r="G24" s="288">
        <f>'SO 03 1605-002 Pol'!BC300</f>
        <v>0</v>
      </c>
      <c r="H24" s="288">
        <f>'SO 03 1605-002 Pol'!BD300</f>
        <v>0</v>
      </c>
      <c r="I24" s="289">
        <f>'SO 03 1605-002 Pol'!BE300</f>
        <v>0</v>
      </c>
    </row>
    <row r="25" spans="1:57" s="14" customFormat="1" ht="13.5" thickBot="1">
      <c r="A25" s="199"/>
      <c r="B25" s="200" t="s">
        <v>77</v>
      </c>
      <c r="C25" s="200"/>
      <c r="D25" s="201"/>
      <c r="E25" s="202">
        <f>SUM(E7:E24)</f>
        <v>0</v>
      </c>
      <c r="F25" s="203">
        <f>SUM(F7:F24)</f>
        <v>0</v>
      </c>
      <c r="G25" s="203">
        <f>SUM(G7:G24)</f>
        <v>0</v>
      </c>
      <c r="H25" s="203">
        <f>SUM(H7:H24)</f>
        <v>0</v>
      </c>
      <c r="I25" s="204">
        <f>SUM(I7:I24)</f>
        <v>0</v>
      </c>
    </row>
    <row r="26" spans="1:57">
      <c r="A26" s="121"/>
      <c r="B26" s="121"/>
      <c r="C26" s="121"/>
      <c r="D26" s="121"/>
      <c r="E26" s="121"/>
      <c r="F26" s="121"/>
      <c r="G26" s="121"/>
      <c r="H26" s="121"/>
      <c r="I26" s="121"/>
    </row>
    <row r="27" spans="1:57" ht="19.5" customHeight="1">
      <c r="A27" s="190" t="s">
        <v>78</v>
      </c>
      <c r="B27" s="190"/>
      <c r="C27" s="190"/>
      <c r="D27" s="190"/>
      <c r="E27" s="190"/>
      <c r="F27" s="190"/>
      <c r="G27" s="205"/>
      <c r="H27" s="190"/>
      <c r="I27" s="190"/>
      <c r="BA27" s="127"/>
      <c r="BB27" s="127"/>
      <c r="BC27" s="127"/>
      <c r="BD27" s="127"/>
      <c r="BE27" s="127"/>
    </row>
    <row r="28" spans="1:57" ht="13.5" thickBot="1"/>
    <row r="29" spans="1:57">
      <c r="A29" s="156" t="s">
        <v>79</v>
      </c>
      <c r="B29" s="157"/>
      <c r="C29" s="157"/>
      <c r="D29" s="206"/>
      <c r="E29" s="207" t="s">
        <v>80</v>
      </c>
      <c r="F29" s="208" t="s">
        <v>12</v>
      </c>
      <c r="G29" s="209" t="s">
        <v>81</v>
      </c>
      <c r="H29" s="210"/>
      <c r="I29" s="211" t="s">
        <v>80</v>
      </c>
    </row>
    <row r="30" spans="1:57">
      <c r="A30" s="150" t="s">
        <v>1029</v>
      </c>
      <c r="B30" s="141"/>
      <c r="C30" s="141"/>
      <c r="D30" s="212"/>
      <c r="E30" s="213">
        <v>0</v>
      </c>
      <c r="F30" s="214">
        <v>0</v>
      </c>
      <c r="G30" s="215">
        <v>144382.3576115024</v>
      </c>
      <c r="H30" s="216"/>
      <c r="I30" s="217">
        <f t="shared" ref="I30:I37" si="0">E30+F30*G30/100</f>
        <v>0</v>
      </c>
      <c r="BA30" s="1">
        <v>0</v>
      </c>
    </row>
    <row r="31" spans="1:57">
      <c r="A31" s="150" t="s">
        <v>58</v>
      </c>
      <c r="B31" s="141"/>
      <c r="C31" s="141"/>
      <c r="D31" s="212"/>
      <c r="E31" s="213">
        <v>0</v>
      </c>
      <c r="F31" s="214">
        <v>0</v>
      </c>
      <c r="G31" s="215">
        <v>144382.3576115024</v>
      </c>
      <c r="H31" s="216"/>
      <c r="I31" s="217">
        <f t="shared" si="0"/>
        <v>0</v>
      </c>
      <c r="BA31" s="1">
        <v>0</v>
      </c>
    </row>
    <row r="32" spans="1:57">
      <c r="A32" s="150" t="s">
        <v>1030</v>
      </c>
      <c r="B32" s="141"/>
      <c r="C32" s="141"/>
      <c r="D32" s="212"/>
      <c r="E32" s="213">
        <v>0</v>
      </c>
      <c r="F32" s="214">
        <v>0</v>
      </c>
      <c r="G32" s="215">
        <v>144382.3576115024</v>
      </c>
      <c r="H32" s="216"/>
      <c r="I32" s="217">
        <f t="shared" si="0"/>
        <v>0</v>
      </c>
      <c r="BA32" s="1">
        <v>0</v>
      </c>
    </row>
    <row r="33" spans="1:53">
      <c r="A33" s="150" t="s">
        <v>1031</v>
      </c>
      <c r="B33" s="141"/>
      <c r="C33" s="141"/>
      <c r="D33" s="212"/>
      <c r="E33" s="213">
        <v>0</v>
      </c>
      <c r="F33" s="214">
        <v>0</v>
      </c>
      <c r="G33" s="215">
        <v>144382.3576115024</v>
      </c>
      <c r="H33" s="216"/>
      <c r="I33" s="217">
        <f t="shared" si="0"/>
        <v>0</v>
      </c>
      <c r="BA33" s="1">
        <v>0</v>
      </c>
    </row>
    <row r="34" spans="1:53">
      <c r="A34" s="150" t="s">
        <v>1032</v>
      </c>
      <c r="B34" s="141"/>
      <c r="C34" s="141"/>
      <c r="D34" s="212"/>
      <c r="E34" s="213">
        <v>0</v>
      </c>
      <c r="F34" s="214">
        <v>0</v>
      </c>
      <c r="G34" s="215">
        <v>144382.3576115024</v>
      </c>
      <c r="H34" s="216"/>
      <c r="I34" s="217">
        <f t="shared" si="0"/>
        <v>0</v>
      </c>
      <c r="BA34" s="1">
        <v>1</v>
      </c>
    </row>
    <row r="35" spans="1:53">
      <c r="A35" s="150" t="s">
        <v>1033</v>
      </c>
      <c r="B35" s="141"/>
      <c r="C35" s="141"/>
      <c r="D35" s="212"/>
      <c r="E35" s="213">
        <v>0</v>
      </c>
      <c r="F35" s="214">
        <v>0</v>
      </c>
      <c r="G35" s="215">
        <v>144382.3576115024</v>
      </c>
      <c r="H35" s="216"/>
      <c r="I35" s="217">
        <f t="shared" si="0"/>
        <v>0</v>
      </c>
      <c r="BA35" s="1">
        <v>1</v>
      </c>
    </row>
    <row r="36" spans="1:53">
      <c r="A36" s="150" t="s">
        <v>1034</v>
      </c>
      <c r="B36" s="141"/>
      <c r="C36" s="141"/>
      <c r="D36" s="212"/>
      <c r="E36" s="213">
        <v>0</v>
      </c>
      <c r="F36" s="214">
        <v>0</v>
      </c>
      <c r="G36" s="215">
        <v>144382.3576115024</v>
      </c>
      <c r="H36" s="216"/>
      <c r="I36" s="217">
        <f t="shared" si="0"/>
        <v>0</v>
      </c>
      <c r="BA36" s="1">
        <v>2</v>
      </c>
    </row>
    <row r="37" spans="1:53">
      <c r="A37" s="150" t="s">
        <v>1765</v>
      </c>
      <c r="B37" s="141"/>
      <c r="C37" s="141"/>
      <c r="D37" s="212"/>
      <c r="E37" s="213">
        <v>0</v>
      </c>
      <c r="F37" s="214">
        <v>0</v>
      </c>
      <c r="G37" s="215">
        <v>144382.3576115024</v>
      </c>
      <c r="H37" s="216"/>
      <c r="I37" s="217">
        <f t="shared" si="0"/>
        <v>0</v>
      </c>
      <c r="BA37" s="1">
        <v>2</v>
      </c>
    </row>
    <row r="38" spans="1:53" ht="13.5" thickBot="1">
      <c r="A38" s="218"/>
      <c r="B38" s="219" t="s">
        <v>82</v>
      </c>
      <c r="C38" s="220"/>
      <c r="D38" s="221"/>
      <c r="E38" s="222"/>
      <c r="F38" s="223"/>
      <c r="G38" s="223"/>
      <c r="H38" s="317">
        <f>SUM(I30:I37)</f>
        <v>0</v>
      </c>
      <c r="I38" s="318"/>
    </row>
    <row r="40" spans="1:53">
      <c r="A40" s="1" t="s">
        <v>72</v>
      </c>
      <c r="B40" s="14"/>
      <c r="F40" s="224"/>
      <c r="G40" s="225"/>
      <c r="H40" s="225"/>
      <c r="I40" s="46"/>
    </row>
    <row r="41" spans="1:53">
      <c r="A41" s="304" t="s">
        <v>1768</v>
      </c>
      <c r="B41" s="304"/>
      <c r="C41" s="304"/>
      <c r="D41" s="304"/>
      <c r="E41" s="304"/>
      <c r="F41" s="304"/>
      <c r="G41" s="304"/>
      <c r="H41" s="304"/>
      <c r="I41" s="304"/>
    </row>
    <row r="42" spans="1:53">
      <c r="A42" s="304"/>
      <c r="B42" s="304"/>
      <c r="C42" s="304"/>
      <c r="D42" s="304"/>
      <c r="E42" s="304"/>
      <c r="F42" s="304"/>
      <c r="G42" s="304"/>
      <c r="H42" s="304"/>
      <c r="I42" s="304"/>
    </row>
    <row r="43" spans="1:53">
      <c r="A43" s="304"/>
      <c r="B43" s="304"/>
      <c r="C43" s="304"/>
      <c r="D43" s="304"/>
      <c r="E43" s="304"/>
      <c r="F43" s="304"/>
      <c r="G43" s="304"/>
      <c r="H43" s="304"/>
      <c r="I43" s="304"/>
    </row>
    <row r="44" spans="1:53">
      <c r="F44" s="224"/>
      <c r="G44" s="225"/>
      <c r="H44" s="225"/>
      <c r="I44" s="46"/>
    </row>
    <row r="45" spans="1:53">
      <c r="F45" s="224"/>
      <c r="G45" s="225"/>
      <c r="H45" s="225"/>
      <c r="I45" s="46"/>
    </row>
    <row r="46" spans="1:53">
      <c r="F46" s="224"/>
      <c r="G46" s="225"/>
      <c r="H46" s="225"/>
      <c r="I46" s="46"/>
    </row>
    <row r="47" spans="1:53">
      <c r="F47" s="224"/>
      <c r="G47" s="225"/>
      <c r="H47" s="225"/>
      <c r="I47" s="46"/>
    </row>
    <row r="48" spans="1:53">
      <c r="F48" s="224"/>
      <c r="G48" s="225"/>
      <c r="H48" s="225"/>
      <c r="I48" s="46"/>
    </row>
    <row r="49" spans="6:9">
      <c r="F49" s="224"/>
      <c r="G49" s="225"/>
      <c r="H49" s="225"/>
      <c r="I49" s="46"/>
    </row>
    <row r="50" spans="6:9">
      <c r="F50" s="224"/>
      <c r="G50" s="225"/>
      <c r="H50" s="225"/>
      <c r="I50" s="46"/>
    </row>
    <row r="51" spans="6:9">
      <c r="F51" s="224"/>
      <c r="G51" s="225"/>
      <c r="H51" s="225"/>
      <c r="I51" s="46"/>
    </row>
    <row r="52" spans="6:9">
      <c r="F52" s="224"/>
      <c r="G52" s="225"/>
      <c r="H52" s="225"/>
      <c r="I52" s="46"/>
    </row>
    <row r="53" spans="6:9">
      <c r="F53" s="224"/>
      <c r="G53" s="225"/>
      <c r="H53" s="225"/>
      <c r="I53" s="46"/>
    </row>
    <row r="54" spans="6:9">
      <c r="F54" s="224"/>
      <c r="G54" s="225"/>
      <c r="H54" s="225"/>
      <c r="I54" s="46"/>
    </row>
    <row r="55" spans="6:9">
      <c r="F55" s="224"/>
      <c r="G55" s="225"/>
      <c r="H55" s="225"/>
      <c r="I55" s="46"/>
    </row>
    <row r="56" spans="6:9">
      <c r="F56" s="224"/>
      <c r="G56" s="225"/>
      <c r="H56" s="225"/>
      <c r="I56" s="46"/>
    </row>
    <row r="57" spans="6:9">
      <c r="F57" s="224"/>
      <c r="G57" s="225"/>
      <c r="H57" s="225"/>
      <c r="I57" s="46"/>
    </row>
    <row r="58" spans="6:9">
      <c r="F58" s="224"/>
      <c r="G58" s="225"/>
      <c r="H58" s="225"/>
      <c r="I58" s="46"/>
    </row>
    <row r="59" spans="6:9">
      <c r="F59" s="224"/>
      <c r="G59" s="225"/>
      <c r="H59" s="225"/>
      <c r="I59" s="46"/>
    </row>
    <row r="60" spans="6:9">
      <c r="F60" s="224"/>
      <c r="G60" s="225"/>
      <c r="H60" s="225"/>
      <c r="I60" s="46"/>
    </row>
    <row r="61" spans="6:9">
      <c r="F61" s="224"/>
      <c r="G61" s="225"/>
      <c r="H61" s="225"/>
      <c r="I61" s="46"/>
    </row>
    <row r="62" spans="6:9">
      <c r="F62" s="224"/>
      <c r="G62" s="225"/>
      <c r="H62" s="225"/>
      <c r="I62" s="46"/>
    </row>
    <row r="63" spans="6:9">
      <c r="F63" s="224"/>
      <c r="G63" s="225"/>
      <c r="H63" s="225"/>
      <c r="I63" s="46"/>
    </row>
    <row r="64" spans="6:9">
      <c r="F64" s="224"/>
      <c r="G64" s="225"/>
      <c r="H64" s="225"/>
      <c r="I64" s="46"/>
    </row>
    <row r="65" spans="6:9">
      <c r="F65" s="224"/>
      <c r="G65" s="225"/>
      <c r="H65" s="225"/>
      <c r="I65" s="46"/>
    </row>
    <row r="66" spans="6:9">
      <c r="F66" s="224"/>
      <c r="G66" s="225"/>
      <c r="H66" s="225"/>
      <c r="I66" s="46"/>
    </row>
    <row r="67" spans="6:9">
      <c r="F67" s="224"/>
      <c r="G67" s="225"/>
      <c r="H67" s="225"/>
      <c r="I67" s="46"/>
    </row>
    <row r="68" spans="6:9">
      <c r="F68" s="224"/>
      <c r="G68" s="225"/>
      <c r="H68" s="225"/>
      <c r="I68" s="46"/>
    </row>
    <row r="69" spans="6:9">
      <c r="F69" s="224"/>
      <c r="G69" s="225"/>
      <c r="H69" s="225"/>
      <c r="I69" s="46"/>
    </row>
    <row r="70" spans="6:9">
      <c r="F70" s="224"/>
      <c r="G70" s="225"/>
      <c r="H70" s="225"/>
      <c r="I70" s="46"/>
    </row>
    <row r="71" spans="6:9">
      <c r="F71" s="224"/>
      <c r="G71" s="225"/>
      <c r="H71" s="225"/>
      <c r="I71" s="46"/>
    </row>
    <row r="72" spans="6:9">
      <c r="F72" s="224"/>
      <c r="G72" s="225"/>
      <c r="H72" s="225"/>
      <c r="I72" s="46"/>
    </row>
    <row r="73" spans="6:9">
      <c r="F73" s="224"/>
      <c r="G73" s="225"/>
      <c r="H73" s="225"/>
      <c r="I73" s="46"/>
    </row>
    <row r="74" spans="6:9">
      <c r="F74" s="224"/>
      <c r="G74" s="225"/>
      <c r="H74" s="225"/>
      <c r="I74" s="46"/>
    </row>
    <row r="75" spans="6:9">
      <c r="F75" s="224"/>
      <c r="G75" s="225"/>
      <c r="H75" s="225"/>
      <c r="I75" s="46"/>
    </row>
    <row r="76" spans="6:9">
      <c r="F76" s="224"/>
      <c r="G76" s="225"/>
      <c r="H76" s="225"/>
      <c r="I76" s="46"/>
    </row>
    <row r="77" spans="6:9">
      <c r="F77" s="224"/>
      <c r="G77" s="225"/>
      <c r="H77" s="225"/>
      <c r="I77" s="46"/>
    </row>
    <row r="78" spans="6:9">
      <c r="F78" s="224"/>
      <c r="G78" s="225"/>
      <c r="H78" s="225"/>
      <c r="I78" s="46"/>
    </row>
    <row r="79" spans="6:9">
      <c r="F79" s="224"/>
      <c r="G79" s="225"/>
      <c r="H79" s="225"/>
      <c r="I79" s="46"/>
    </row>
    <row r="80" spans="6:9">
      <c r="F80" s="224"/>
      <c r="G80" s="225"/>
      <c r="H80" s="225"/>
      <c r="I80" s="46"/>
    </row>
    <row r="81" spans="6:9">
      <c r="F81" s="224"/>
      <c r="G81" s="225"/>
      <c r="H81" s="225"/>
      <c r="I81" s="46"/>
    </row>
    <row r="82" spans="6:9">
      <c r="F82" s="224"/>
      <c r="G82" s="225"/>
      <c r="H82" s="225"/>
      <c r="I82" s="46"/>
    </row>
    <row r="83" spans="6:9">
      <c r="F83" s="224"/>
      <c r="G83" s="225"/>
      <c r="H83" s="225"/>
      <c r="I83" s="46"/>
    </row>
    <row r="84" spans="6:9">
      <c r="F84" s="224"/>
      <c r="G84" s="225"/>
      <c r="H84" s="225"/>
      <c r="I84" s="46"/>
    </row>
    <row r="85" spans="6:9">
      <c r="F85" s="224"/>
      <c r="G85" s="225"/>
      <c r="H85" s="225"/>
      <c r="I85" s="46"/>
    </row>
    <row r="86" spans="6:9">
      <c r="F86" s="224"/>
      <c r="G86" s="225"/>
      <c r="H86" s="225"/>
      <c r="I86" s="46"/>
    </row>
    <row r="87" spans="6:9">
      <c r="F87" s="224"/>
      <c r="G87" s="225"/>
      <c r="H87" s="225"/>
      <c r="I87" s="46"/>
    </row>
    <row r="88" spans="6:9">
      <c r="F88" s="224"/>
      <c r="G88" s="225"/>
      <c r="H88" s="225"/>
      <c r="I88" s="46"/>
    </row>
    <row r="89" spans="6:9">
      <c r="F89" s="224"/>
      <c r="G89" s="225"/>
      <c r="H89" s="225"/>
      <c r="I89" s="46"/>
    </row>
  </sheetData>
  <mergeCells count="5">
    <mergeCell ref="A1:B1"/>
    <mergeCell ref="A2:B2"/>
    <mergeCell ref="G2:I2"/>
    <mergeCell ref="H38:I38"/>
    <mergeCell ref="A41:I43"/>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47</vt:i4>
      </vt:variant>
    </vt:vector>
  </HeadingPairs>
  <TitlesOfParts>
    <vt:vector size="63" baseType="lpstr">
      <vt:lpstr>Stavba</vt:lpstr>
      <vt:lpstr>SO 01 1605-002 KL</vt:lpstr>
      <vt:lpstr>SO 01 1605-002 Rek</vt:lpstr>
      <vt:lpstr>SO 01 1605-002 Pol</vt:lpstr>
      <vt:lpstr>SO 02 1605-002 KL</vt:lpstr>
      <vt:lpstr>SO 02 1605-002 Rek</vt:lpstr>
      <vt:lpstr>SO 02 1605-002 Pol</vt:lpstr>
      <vt:lpstr>SO 03 1605-002 KL</vt:lpstr>
      <vt:lpstr>SO 03 1605-002 Rek</vt:lpstr>
      <vt:lpstr>SO 03 1605-002 Pol</vt:lpstr>
      <vt:lpstr>SO 04 1605-002 KL</vt:lpstr>
      <vt:lpstr>SO 04 1605-002 Rek</vt:lpstr>
      <vt:lpstr>SO 04 1605-002 Pol</vt:lpstr>
      <vt:lpstr>SO 05 1605-002 KL</vt:lpstr>
      <vt:lpstr>SO 05 1605-002 Rek</vt:lpstr>
      <vt:lpstr>SO 05 1605-002 Pol</vt:lpstr>
      <vt:lpstr>Stavba!CelkemObjekty</vt:lpstr>
      <vt:lpstr>Stavba!CisloStavby</vt:lpstr>
      <vt:lpstr>Stavba!dadresa</vt:lpstr>
      <vt:lpstr>Stavba!DIČ</vt:lpstr>
      <vt:lpstr>Stavba!dmisto</vt:lpstr>
      <vt:lpstr>Stavba!dpsc</vt:lpstr>
      <vt:lpstr>Stavba!IČO</vt:lpstr>
      <vt:lpstr>Stavba!NazevObjektu</vt:lpstr>
      <vt:lpstr>Stavba!NazevStavby</vt:lpstr>
      <vt:lpstr>'SO 01 1605-002 Pol'!Názvy_tisku</vt:lpstr>
      <vt:lpstr>'SO 01 1605-002 Rek'!Názvy_tisku</vt:lpstr>
      <vt:lpstr>'SO 02 1605-002 Pol'!Názvy_tisku</vt:lpstr>
      <vt:lpstr>'SO 02 1605-002 Rek'!Názvy_tisku</vt:lpstr>
      <vt:lpstr>'SO 03 1605-002 Pol'!Názvy_tisku</vt:lpstr>
      <vt:lpstr>'SO 03 1605-002 Rek'!Názvy_tisku</vt:lpstr>
      <vt:lpstr>'SO 04 1605-002 Pol'!Názvy_tisku</vt:lpstr>
      <vt:lpstr>'SO 04 1605-002 Rek'!Názvy_tisku</vt:lpstr>
      <vt:lpstr>'SO 05 1605-002 Pol'!Názvy_tisku</vt:lpstr>
      <vt:lpstr>'SO 05 1605-002 Rek'!Názvy_tisku</vt:lpstr>
      <vt:lpstr>Stavba!Objednatel</vt:lpstr>
      <vt:lpstr>Stavba!Objekt</vt:lpstr>
      <vt:lpstr>'SO 01 1605-002 KL'!Oblast_tisku</vt:lpstr>
      <vt:lpstr>'SO 01 1605-002 Pol'!Oblast_tisku</vt:lpstr>
      <vt:lpstr>'SO 01 1605-002 Rek'!Oblast_tisku</vt:lpstr>
      <vt:lpstr>'SO 02 1605-002 KL'!Oblast_tisku</vt:lpstr>
      <vt:lpstr>'SO 02 1605-002 Pol'!Oblast_tisku</vt:lpstr>
      <vt:lpstr>'SO 02 1605-002 Rek'!Oblast_tisku</vt:lpstr>
      <vt:lpstr>'SO 03 1605-002 KL'!Oblast_tisku</vt:lpstr>
      <vt:lpstr>'SO 03 1605-002 Pol'!Oblast_tisku</vt:lpstr>
      <vt:lpstr>'SO 03 1605-002 Rek'!Oblast_tisku</vt:lpstr>
      <vt:lpstr>'SO 04 1605-002 KL'!Oblast_tisku</vt:lpstr>
      <vt:lpstr>'SO 04 1605-002 Pol'!Oblast_tisku</vt:lpstr>
      <vt:lpstr>'SO 04 1605-002 Rek'!Oblast_tisku</vt:lpstr>
      <vt:lpstr>'SO 05 1605-002 KL'!Oblast_tisku</vt:lpstr>
      <vt:lpstr>'SO 05 1605-002 Pol'!Oblast_tisku</vt:lpstr>
      <vt:lpstr>'SO 05 1605-002 Rek'!Oblast_tisku</vt:lpstr>
      <vt:lpstr>Stavba!Oblast_tisku</vt:lpstr>
      <vt:lpstr>Stavba!odic</vt:lpstr>
      <vt:lpstr>Stavba!oico</vt:lpstr>
      <vt:lpstr>Stavba!omisto</vt:lpstr>
      <vt:lpstr>Stavba!onazev</vt:lpstr>
      <vt:lpstr>Stavba!opsc</vt:lpstr>
      <vt:lpstr>Stavba!SazbaDPH1</vt:lpstr>
      <vt:lpstr>Stavba!SazbaDPH2</vt:lpstr>
      <vt:lpstr>Stavba!SoucetDilu</vt:lpstr>
      <vt:lpstr>Stavba!StavbaCelkem</vt:lpstr>
      <vt:lpstr>Stavba!Zhotovitel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elite</dc:creator>
  <cp:lastModifiedBy>elite</cp:lastModifiedBy>
  <cp:lastPrinted>2016-10-04T23:43:55Z</cp:lastPrinted>
  <dcterms:created xsi:type="dcterms:W3CDTF">2016-10-04T21:49:06Z</dcterms:created>
  <dcterms:modified xsi:type="dcterms:W3CDTF">2016-10-11T19:07:42Z</dcterms:modified>
</cp:coreProperties>
</file>